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nurulain_ali\Documents\MOFE WORK\SharePoint\MOFE Website\Revenue\"/>
    </mc:Choice>
  </mc:AlternateContent>
  <xr:revisionPtr revIDLastSave="0" documentId="8_{202A9F07-29B0-49CF-BFA5-313C72DBB049}" xr6:coauthVersionLast="36" xr6:coauthVersionMax="36" xr10:uidLastSave="{00000000-0000-0000-0000-000000000000}"/>
  <bookViews>
    <workbookView xWindow="0" yWindow="0" windowWidth="19200" windowHeight="11490" tabRatio="849" xr2:uid="{00000000-000D-0000-FFFF-FFFF00000000}"/>
  </bookViews>
  <sheets>
    <sheet name="1A- Profit&amp;Loss" sheetId="69" r:id="rId1"/>
    <sheet name="1B- Balance Sheet" sheetId="70" r:id="rId2"/>
    <sheet name="2A- Revenue " sheetId="63" r:id="rId3"/>
    <sheet name="2B-Contract Rev-Cost" sheetId="83" r:id="rId4"/>
    <sheet name="2C-MV Dealers Revenue" sheetId="85" r:id="rId5"/>
    <sheet name="3A- Purchases" sheetId="86" r:id="rId6"/>
    <sheet name="4- Sales Return" sheetId="67" r:id="rId7"/>
    <sheet name="5- Purchases Return" sheetId="68" r:id="rId8"/>
    <sheet name="6A-Salaries and wages" sheetId="87" r:id="rId9"/>
    <sheet name="6B-Directors Remuneration" sheetId="88" r:id="rId10"/>
    <sheet name="7-Inventory" sheetId="72" r:id="rId11"/>
    <sheet name="8-Motor vehicle exp" sheetId="89" r:id="rId12"/>
    <sheet name="9-Travelling" sheetId="74" r:id="rId13"/>
    <sheet name="10-Entertainment" sheetId="75" r:id="rId14"/>
    <sheet name="11A-FA Schedule-Reg Veh" sheetId="76" r:id="rId15"/>
    <sheet name="11B-FA Schedule-Oth" sheetId="77" r:id="rId16"/>
    <sheet name="12-Repair &amp; Maintenance" sheetId="78" r:id="rId17"/>
    <sheet name="13-Related party" sheetId="79" r:id="rId18"/>
    <sheet name="14A-Rental - immovableproperty" sheetId="80" r:id="rId19"/>
    <sheet name="14B-Rental- Movable Property" sheetId="59" r:id="rId20"/>
    <sheet name="15-Financing" sheetId="60" r:id="rId21"/>
  </sheets>
  <definedNames>
    <definedName name="_xlnm.Print_Area" localSheetId="13">'10-Entertainment'!$A$1:$K$29</definedName>
    <definedName name="_xlnm.Print_Area" localSheetId="15">'11B-FA Schedule-Oth'!$A$1:$Q$32</definedName>
    <definedName name="_xlnm.Print_Area" localSheetId="16">'12-Repair &amp; Maintenance'!$A$1:$G$38</definedName>
    <definedName name="_xlnm.Print_Area" localSheetId="19">'14B-Rental- Movable Property'!$A$1:$N$29</definedName>
    <definedName name="_xlnm.Print_Area" localSheetId="0">'1A- Profit&amp;Loss'!$A$1:$O$99</definedName>
    <definedName name="_xlnm.Print_Area" localSheetId="1">'1B- Balance Sheet'!$A$1:$O$85</definedName>
    <definedName name="_xlnm.Print_Area" localSheetId="2">'2A- Revenue '!$A$1:$C$40</definedName>
    <definedName name="_xlnm.Print_Area" localSheetId="3">'2B-Contract Rev-Cost'!$A$1:$Q$23</definedName>
    <definedName name="_xlnm.Print_Area" localSheetId="4">'2C-MV Dealers Revenue'!$A$1:$J$45</definedName>
    <definedName name="_xlnm.Print_Area" localSheetId="5">'3A- Purchases'!$A$1:$C$36</definedName>
    <definedName name="_xlnm.Print_Area" localSheetId="6">'4- Sales Return'!$A$1:$I$34</definedName>
    <definedName name="_xlnm.Print_Area" localSheetId="7">'5- Purchases Return'!$A$1:$I$28</definedName>
    <definedName name="_xlnm.Print_Area" localSheetId="8">'6A-Salaries and wages'!$A$1:$L$19</definedName>
    <definedName name="_xlnm.Print_Area" localSheetId="9">'6B-Directors Remuneration'!$A$1:$O$17</definedName>
    <definedName name="_xlnm.Print_Area" localSheetId="10">'7-Inventory'!$A$1:$F$36</definedName>
    <definedName name="_xlnm.Print_Area" localSheetId="11">'8-Motor vehicle exp'!$A$1:$K$34</definedName>
    <definedName name="_xlnm.Print_Area" localSheetId="12">'9-Travelling'!$A$1:$O$33</definedName>
    <definedName name="status" localSheetId="19">#REF!</definedName>
    <definedName name="status" localSheetId="2">#REF!</definedName>
    <definedName name="status" localSheetId="3">#REF!</definedName>
    <definedName name="status" localSheetId="4">#REF!</definedName>
    <definedName name="status" localSheetId="5">#REF!</definedName>
    <definedName name="status" localSheetId="8">#REF!</definedName>
    <definedName name="status" localSheetId="9">#REF!</definedName>
    <definedName name="status" localSheetId="11">#REF!</definedName>
    <definedName name="status">#REF!</definedName>
  </definedNames>
  <calcPr calcId="191029"/>
</workbook>
</file>

<file path=xl/calcChain.xml><?xml version="1.0" encoding="utf-8"?>
<calcChain xmlns="http://schemas.openxmlformats.org/spreadsheetml/2006/main">
  <c r="L28" i="59" l="1"/>
  <c r="F19" i="87"/>
  <c r="G19" i="87"/>
  <c r="H19" i="87"/>
  <c r="I19" i="87"/>
  <c r="E19" i="87"/>
  <c r="M21" i="69" l="1"/>
  <c r="O29" i="69" s="1"/>
  <c r="O15" i="69"/>
  <c r="M77" i="70"/>
  <c r="M64" i="70"/>
  <c r="M60" i="70"/>
  <c r="M54" i="70"/>
  <c r="M15" i="70"/>
  <c r="O22" i="70" s="1"/>
  <c r="M34" i="70"/>
  <c r="N10" i="76" l="1"/>
  <c r="O10" i="76" s="1"/>
  <c r="I44" i="85"/>
  <c r="E44" i="85"/>
  <c r="F10" i="83"/>
  <c r="I10" i="83"/>
  <c r="L10" i="83"/>
  <c r="N10" i="83"/>
  <c r="F11" i="83"/>
  <c r="I11" i="83"/>
  <c r="N11" i="83"/>
  <c r="F12" i="83"/>
  <c r="I12" i="83"/>
  <c r="N12" i="83"/>
  <c r="F13" i="83"/>
  <c r="I13" i="83"/>
  <c r="L13" i="83"/>
  <c r="N13" i="83"/>
  <c r="L23" i="83" l="1"/>
  <c r="I23" i="83"/>
  <c r="P10" i="76"/>
  <c r="L10" i="80"/>
  <c r="N10" i="80" s="1"/>
  <c r="L9" i="80"/>
  <c r="M9" i="80" s="1"/>
  <c r="L8" i="80"/>
  <c r="M8" i="80" s="1"/>
  <c r="K33" i="89"/>
  <c r="J33" i="89"/>
  <c r="I13" i="89"/>
  <c r="I12" i="89"/>
  <c r="I11" i="89"/>
  <c r="I10" i="89"/>
  <c r="I9" i="89"/>
  <c r="I8" i="89"/>
  <c r="N16" i="88"/>
  <c r="K16" i="88"/>
  <c r="J16" i="88"/>
  <c r="G16" i="88"/>
  <c r="M11" i="88"/>
  <c r="I10" i="88"/>
  <c r="M10" i="88" s="1"/>
  <c r="F10" i="88"/>
  <c r="H9" i="88"/>
  <c r="M9" i="88" s="1"/>
  <c r="F9" i="88"/>
  <c r="I8" i="88"/>
  <c r="I16" i="88" s="1"/>
  <c r="H8" i="88"/>
  <c r="J12" i="87"/>
  <c r="J11" i="87"/>
  <c r="J10" i="87"/>
  <c r="J9" i="87"/>
  <c r="J8" i="87"/>
  <c r="C35" i="86"/>
  <c r="C39" i="63"/>
  <c r="J19" i="87" l="1"/>
  <c r="I33" i="89"/>
  <c r="H16" i="88"/>
  <c r="M8" i="88"/>
  <c r="M16" i="88" s="1"/>
  <c r="M50" i="70"/>
  <c r="O69" i="70" s="1"/>
  <c r="M40" i="70"/>
  <c r="O45" i="70" s="1"/>
  <c r="M24" i="70"/>
  <c r="O71" i="70" l="1"/>
  <c r="M86" i="69"/>
  <c r="M73" i="69"/>
  <c r="M54" i="69"/>
  <c r="O33" i="69"/>
  <c r="F33" i="72" l="1"/>
  <c r="F34" i="72"/>
  <c r="M11" i="74" l="1"/>
  <c r="N23" i="80" l="1"/>
  <c r="E37" i="78"/>
  <c r="F14" i="78"/>
  <c r="F13" i="78"/>
  <c r="G12" i="78"/>
  <c r="G37" i="78" s="1"/>
  <c r="F11" i="78"/>
  <c r="F10" i="78"/>
  <c r="F9" i="78"/>
  <c r="F8" i="78"/>
  <c r="L16" i="77"/>
  <c r="M16" i="77" s="1"/>
  <c r="N16" i="77" s="1"/>
  <c r="L15" i="77"/>
  <c r="M15" i="77" s="1"/>
  <c r="N15" i="77" s="1"/>
  <c r="M14" i="77"/>
  <c r="N14" i="77" s="1"/>
  <c r="M13" i="77"/>
  <c r="N13" i="77" s="1"/>
  <c r="Q12" i="77"/>
  <c r="M12" i="77"/>
  <c r="L11" i="77"/>
  <c r="M11" i="77" s="1"/>
  <c r="N11" i="77" s="1"/>
  <c r="L10" i="77"/>
  <c r="M10" i="77" s="1"/>
  <c r="N14" i="76"/>
  <c r="O14" i="76" s="1"/>
  <c r="P14" i="76" s="1"/>
  <c r="S13" i="76"/>
  <c r="O13" i="76"/>
  <c r="S12" i="76"/>
  <c r="O12" i="76"/>
  <c r="S11" i="76"/>
  <c r="O11" i="76"/>
  <c r="O28" i="76" s="1"/>
  <c r="I28" i="75"/>
  <c r="K17" i="75"/>
  <c r="K16" i="75"/>
  <c r="K15" i="75"/>
  <c r="J14" i="75"/>
  <c r="K13" i="75"/>
  <c r="J12" i="75"/>
  <c r="J11" i="75"/>
  <c r="J10" i="75"/>
  <c r="K9" i="75"/>
  <c r="J8" i="75"/>
  <c r="O32" i="74"/>
  <c r="N10" i="74"/>
  <c r="M10" i="74"/>
  <c r="H9" i="74"/>
  <c r="M9" i="74" s="1"/>
  <c r="N9" i="74" s="1"/>
  <c r="I8" i="74"/>
  <c r="M8" i="74" s="1"/>
  <c r="F32" i="72"/>
  <c r="F31" i="72"/>
  <c r="F30" i="72"/>
  <c r="F29" i="72"/>
  <c r="F28" i="72"/>
  <c r="F27" i="72"/>
  <c r="F26" i="72"/>
  <c r="F25" i="72"/>
  <c r="F24" i="72"/>
  <c r="F23" i="72"/>
  <c r="F22" i="72"/>
  <c r="F21" i="72"/>
  <c r="F20" i="72"/>
  <c r="F19" i="72"/>
  <c r="F18" i="72"/>
  <c r="F17" i="72"/>
  <c r="F16" i="72"/>
  <c r="F15" i="72"/>
  <c r="F14" i="72"/>
  <c r="F13" i="72"/>
  <c r="F12" i="72"/>
  <c r="F11" i="72"/>
  <c r="F10" i="72"/>
  <c r="M32" i="74" l="1"/>
  <c r="S28" i="76"/>
  <c r="F35" i="72"/>
  <c r="L23" i="80"/>
  <c r="M23" i="80"/>
  <c r="F37" i="78"/>
  <c r="J28" i="75"/>
  <c r="K28" i="75"/>
  <c r="N10" i="77"/>
  <c r="N8" i="74"/>
  <c r="N32" i="74" s="1"/>
  <c r="O82" i="70" l="1"/>
  <c r="O84" i="70" s="1"/>
  <c r="O29" i="70"/>
  <c r="M83" i="69"/>
  <c r="M79" i="69"/>
  <c r="M61" i="69"/>
  <c r="M50" i="69"/>
  <c r="M42" i="69"/>
  <c r="O31" i="69"/>
  <c r="O31" i="70" l="1"/>
  <c r="O97" i="69"/>
  <c r="O99" i="69" s="1"/>
  <c r="J11" i="60" l="1"/>
  <c r="K11" i="60" s="1"/>
  <c r="G9" i="60"/>
  <c r="G8" i="60"/>
  <c r="O8" i="60" l="1"/>
  <c r="K9" i="60"/>
  <c r="K8" i="60"/>
  <c r="L10" i="60"/>
</calcChain>
</file>

<file path=xl/sharedStrings.xml><?xml version="1.0" encoding="utf-8"?>
<sst xmlns="http://schemas.openxmlformats.org/spreadsheetml/2006/main" count="1275" uniqueCount="889">
  <si>
    <t>Total</t>
  </si>
  <si>
    <t>Month:</t>
  </si>
  <si>
    <t>Place of Entertainment</t>
  </si>
  <si>
    <t>Purpose</t>
  </si>
  <si>
    <t>Destination</t>
  </si>
  <si>
    <t>Hong Kong</t>
  </si>
  <si>
    <t>XYZ Restaurant</t>
  </si>
  <si>
    <t>Cash</t>
  </si>
  <si>
    <t>Name and Designation of Person(s) Entertained</t>
  </si>
  <si>
    <t>Designation</t>
  </si>
  <si>
    <t>Accounts Clerk</t>
  </si>
  <si>
    <t>Deliveryman</t>
  </si>
  <si>
    <t>Ali Bin Hassan</t>
  </si>
  <si>
    <t>Asnan Bin Ismail</t>
  </si>
  <si>
    <t>Bonus</t>
  </si>
  <si>
    <t>Lim Ah Ba</t>
  </si>
  <si>
    <t>Source Documents</t>
  </si>
  <si>
    <t>Public Relation</t>
  </si>
  <si>
    <t>Ali Bin Ismail</t>
  </si>
  <si>
    <t xml:space="preserve">Name of Company : </t>
  </si>
  <si>
    <t>Record Keeping Requirement Guide</t>
  </si>
  <si>
    <t>Shareholder</t>
  </si>
  <si>
    <t>Salmah Binti Salman</t>
  </si>
  <si>
    <t>Method of Payment</t>
  </si>
  <si>
    <t>Asnan's wife</t>
  </si>
  <si>
    <t>Basis period:</t>
  </si>
  <si>
    <t xml:space="preserve">Name of Company: </t>
  </si>
  <si>
    <t>Basis Period:</t>
  </si>
  <si>
    <t>Duties and Responsibilities</t>
  </si>
  <si>
    <t>Full-time/ Part-time/ Inactive</t>
  </si>
  <si>
    <t>Asnan &amp; Ali are brothers</t>
  </si>
  <si>
    <t>Roles and Responsibilities</t>
  </si>
  <si>
    <t>Detailed purpose of travel</t>
  </si>
  <si>
    <t>Malaysia</t>
  </si>
  <si>
    <t xml:space="preserve">Cost of Assets </t>
  </si>
  <si>
    <t>Hire purchase</t>
  </si>
  <si>
    <t>Registration fee</t>
  </si>
  <si>
    <t>-</t>
  </si>
  <si>
    <t>Allowance</t>
  </si>
  <si>
    <t>Credit</t>
  </si>
  <si>
    <t xml:space="preserve">Cash </t>
  </si>
  <si>
    <t>A3219874</t>
  </si>
  <si>
    <t>Operational Manager</t>
  </si>
  <si>
    <t>Motor Vehicle Registration No.</t>
  </si>
  <si>
    <t>To attend product excellence conference</t>
  </si>
  <si>
    <t>To meet up with supplier, Hong Hin</t>
  </si>
  <si>
    <t>N/A</t>
  </si>
  <si>
    <t>Coordinate public events like exhibits and contests to promote product lines.</t>
  </si>
  <si>
    <t>Name of Employee</t>
  </si>
  <si>
    <t>Budgeting, controlling costs and keeping the company on track financially. Oversight of inventory, purchasing and supplies.</t>
  </si>
  <si>
    <t>Keys daily worksheets to the GL system, ensures files are complete and maintained as needed, handles accounts payable duties and assissts accounting personnel.</t>
  </si>
  <si>
    <t>Delivering a wide variety of items, following delivery driving routes and time schedules and loading, unloading, preparing, inspecting and operating the delivery vehicle.</t>
  </si>
  <si>
    <t>MNO Restaurant</t>
  </si>
  <si>
    <t>Hj Ahamad - Owner of Seri Muka Enterprise</t>
  </si>
  <si>
    <t>Mr Terry - Designer from DEF Sdn Bhd</t>
  </si>
  <si>
    <t>Allowances</t>
  </si>
  <si>
    <t>To negotiate on terms and condition for renewal purchase contract</t>
  </si>
  <si>
    <t xml:space="preserve">Shareholder and Director </t>
  </si>
  <si>
    <t>Joanne - Lim Ah Bee</t>
  </si>
  <si>
    <t>Part-time</t>
  </si>
  <si>
    <t>AF0000001</t>
  </si>
  <si>
    <t>Full-time</t>
  </si>
  <si>
    <t>Inactive</t>
  </si>
  <si>
    <t>Shareholder and Managing Director</t>
  </si>
  <si>
    <t>Developing and excecuting the company's strategies, providing strategic advice to the board and planning cost-effective operations and market development activities.</t>
  </si>
  <si>
    <t>Oversee the company’s financial performance, investments and other ventures. Analyse problematic situations and occurences and provide solutions to ensure company survival and growth.</t>
  </si>
  <si>
    <t>Ensure company policies and legal guidelines are communicated all the way from the top down. Communicate and maintain trust relationships with shareholders, business partners and authorities.</t>
  </si>
  <si>
    <t>00-000002</t>
  </si>
  <si>
    <t>a) Asnan &amp; Ali are brothers
b) 1) ABD Sdn Bhd (shareholder)
    2) IJK Enterprise (owner)
    3) GHA (director)</t>
  </si>
  <si>
    <t>Phone allowance</t>
  </si>
  <si>
    <t>To attend general meetings and pass resolutions at meetings by voting.</t>
  </si>
  <si>
    <t>Others</t>
  </si>
  <si>
    <t>No relationship</t>
  </si>
  <si>
    <t>Cashier</t>
  </si>
  <si>
    <t>Recording cash sales, ensure total sales show in cash register tally with cash receives.</t>
  </si>
  <si>
    <t xml:space="preserve">Description of repair / maintenance </t>
  </si>
  <si>
    <t>G</t>
  </si>
  <si>
    <t>Repair and maintenance</t>
  </si>
  <si>
    <t>Type of travel</t>
  </si>
  <si>
    <t>Travel period</t>
  </si>
  <si>
    <t>Event</t>
  </si>
  <si>
    <t>Empire</t>
  </si>
  <si>
    <t>Annual appreciation dinner - catering</t>
  </si>
  <si>
    <t>Transaction Date</t>
  </si>
  <si>
    <t>Type of asset</t>
  </si>
  <si>
    <t>Aircond</t>
  </si>
  <si>
    <t>Furniture and fittings</t>
  </si>
  <si>
    <t>Building - Structure</t>
  </si>
  <si>
    <t>Renovation</t>
  </si>
  <si>
    <t>Computer</t>
  </si>
  <si>
    <t>Office equipment</t>
  </si>
  <si>
    <t>Electrical equipment</t>
  </si>
  <si>
    <t>Other equipment</t>
  </si>
  <si>
    <t>Machinery</t>
  </si>
  <si>
    <t>Heavy machinery</t>
  </si>
  <si>
    <t>servicing</t>
  </si>
  <si>
    <t>printer toner</t>
  </si>
  <si>
    <t>replace door</t>
  </si>
  <si>
    <t>build new toilet</t>
  </si>
  <si>
    <t>KK6767</t>
  </si>
  <si>
    <t>Nissan Urvan</t>
  </si>
  <si>
    <t>Sales Proceed</t>
  </si>
  <si>
    <t>Description</t>
  </si>
  <si>
    <t>Type of entertainment</t>
  </si>
  <si>
    <t>Initial allowance</t>
  </si>
  <si>
    <t>Annual allowance</t>
  </si>
  <si>
    <t>Equipment</t>
  </si>
  <si>
    <t>Test</t>
  </si>
  <si>
    <t>00-268457</t>
  </si>
  <si>
    <t>IC / 
Passport No.</t>
  </si>
  <si>
    <t>Remarks on other payments</t>
  </si>
  <si>
    <t>00-234567</t>
  </si>
  <si>
    <t>00-001234</t>
  </si>
  <si>
    <t>Road tax and insurance</t>
  </si>
  <si>
    <t>Business</t>
  </si>
  <si>
    <t>Leave passage</t>
  </si>
  <si>
    <t>End of contract</t>
  </si>
  <si>
    <t>India</t>
  </si>
  <si>
    <t>Director</t>
  </si>
  <si>
    <t>Manager</t>
  </si>
  <si>
    <t>Joanne Lim Ah Bee</t>
  </si>
  <si>
    <t>Ali bin Ahmad</t>
  </si>
  <si>
    <t>Rosilawati Binti Mahmood</t>
  </si>
  <si>
    <t xml:space="preserve">Director </t>
  </si>
  <si>
    <t>To discuss on planning annual appreciation dinner</t>
  </si>
  <si>
    <t>Meeting</t>
  </si>
  <si>
    <t>Annual appreciation dinner - catering deposit</t>
  </si>
  <si>
    <t>Operational manager</t>
  </si>
  <si>
    <t>To discuss on BPR and work process</t>
  </si>
  <si>
    <t>Office</t>
  </si>
  <si>
    <t>ABC restaurant</t>
  </si>
  <si>
    <t>To discuss on media releases</t>
  </si>
  <si>
    <t>Mr Press from ABC Press - Reporter</t>
  </si>
  <si>
    <t>Project manager</t>
  </si>
  <si>
    <t>Hajah Binti Haji</t>
  </si>
  <si>
    <t>Refreshment</t>
  </si>
  <si>
    <t>Coroporate membership</t>
  </si>
  <si>
    <t>Golf membership</t>
  </si>
  <si>
    <t>Gift</t>
  </si>
  <si>
    <t>CNY gift for client</t>
  </si>
  <si>
    <t>Client Sdn Bhd</t>
  </si>
  <si>
    <t>March</t>
  </si>
  <si>
    <t>Refreshment for overtime to finish project ABC</t>
  </si>
  <si>
    <t>QWERTY restaurant</t>
  </si>
  <si>
    <t>Staff under project ABC</t>
  </si>
  <si>
    <t>All directors</t>
  </si>
  <si>
    <t>April to Dec 2016</t>
  </si>
  <si>
    <t>Registered owner</t>
  </si>
  <si>
    <t>Purpose in relation to business acitivity</t>
  </si>
  <si>
    <t>Deliver goods</t>
  </si>
  <si>
    <t>Project site visits and meetings</t>
  </si>
  <si>
    <t>Daihatsu</t>
  </si>
  <si>
    <t>BS4589</t>
  </si>
  <si>
    <t>BS4590</t>
  </si>
  <si>
    <t>BS4591</t>
  </si>
  <si>
    <t>No</t>
  </si>
  <si>
    <t>Yes</t>
  </si>
  <si>
    <t>Toyota Avanza</t>
  </si>
  <si>
    <t>BAA1234</t>
  </si>
  <si>
    <t>Project site visits, send worker to site</t>
  </si>
  <si>
    <t>Mercedes SLK</t>
  </si>
  <si>
    <t>BAM2</t>
  </si>
  <si>
    <t>For director's wife</t>
  </si>
  <si>
    <t>A</t>
  </si>
  <si>
    <t>B</t>
  </si>
  <si>
    <t>C</t>
  </si>
  <si>
    <t>D = B+C</t>
  </si>
  <si>
    <t>A-D</t>
  </si>
  <si>
    <t>repaint table for meeting room</t>
  </si>
  <si>
    <t>repair broken monitor</t>
  </si>
  <si>
    <t>cord for kettle</t>
  </si>
  <si>
    <t>Name of traveller</t>
  </si>
  <si>
    <t>Designation of traveller</t>
  </si>
  <si>
    <t>All staff</t>
  </si>
  <si>
    <t>Type of Vehicle</t>
  </si>
  <si>
    <t>Treadmill</t>
  </si>
  <si>
    <t>Year of disposal</t>
  </si>
  <si>
    <t>17 pcs Heavy duty Mild Steel Rack</t>
  </si>
  <si>
    <t>Computer equipment</t>
  </si>
  <si>
    <t>PA968 UNITECH Computer</t>
  </si>
  <si>
    <t>Balance b/f</t>
  </si>
  <si>
    <t>New</t>
  </si>
  <si>
    <t>Airconditioner</t>
  </si>
  <si>
    <t>Industrial Building</t>
  </si>
  <si>
    <t>Warehouse</t>
  </si>
  <si>
    <t>Panasonic RTE split 2hp</t>
  </si>
  <si>
    <t>Cashier lenovo TR234</t>
  </si>
  <si>
    <t>To store and display goods in stock</t>
  </si>
  <si>
    <t>Office use</t>
  </si>
  <si>
    <t>To store goods in stock</t>
  </si>
  <si>
    <t>For director house</t>
  </si>
  <si>
    <t>For shop</t>
  </si>
  <si>
    <t>Air Conditioner split 1HP</t>
  </si>
  <si>
    <t>Project code</t>
  </si>
  <si>
    <t>Project name</t>
  </si>
  <si>
    <t>$</t>
  </si>
  <si>
    <t>%</t>
  </si>
  <si>
    <t>All vehicles</t>
  </si>
  <si>
    <t>Amount</t>
  </si>
  <si>
    <t>Type of transaction</t>
  </si>
  <si>
    <t>Sales</t>
  </si>
  <si>
    <t>Payment on behalf</t>
  </si>
  <si>
    <t>Staff house</t>
  </si>
  <si>
    <t>Asset type</t>
  </si>
  <si>
    <t>Lessor</t>
  </si>
  <si>
    <t>Photocopy machine</t>
  </si>
  <si>
    <t>Description of asset</t>
  </si>
  <si>
    <t>Motor vehicle</t>
  </si>
  <si>
    <t>Interest rate (%)</t>
  </si>
  <si>
    <t>Lender</t>
  </si>
  <si>
    <t>BIBD</t>
  </si>
  <si>
    <t>Project123</t>
  </si>
  <si>
    <t>Project345</t>
  </si>
  <si>
    <t>Director advancement</t>
  </si>
  <si>
    <t>Baiduri Finance</t>
  </si>
  <si>
    <t>Motor Vehicle BAA1234</t>
  </si>
  <si>
    <t>A1</t>
  </si>
  <si>
    <t>A2</t>
  </si>
  <si>
    <t>D</t>
  </si>
  <si>
    <t>F</t>
  </si>
  <si>
    <t>H</t>
  </si>
  <si>
    <t>I</t>
  </si>
  <si>
    <t>J</t>
  </si>
  <si>
    <t>K</t>
  </si>
  <si>
    <t>P</t>
  </si>
  <si>
    <t>P001</t>
  </si>
  <si>
    <t>Yes/No</t>
  </si>
  <si>
    <t>Car model</t>
  </si>
  <si>
    <t>Name of customer</t>
  </si>
  <si>
    <t>Supplier Invoice Date</t>
  </si>
  <si>
    <t>Supplier Invoice No.</t>
  </si>
  <si>
    <t>Appendix 13: Related Party Disclosure</t>
  </si>
  <si>
    <t>User of assets</t>
  </si>
  <si>
    <t>Date/Period of entertainment</t>
  </si>
  <si>
    <t>Above $1,000: invoices</t>
  </si>
  <si>
    <t>Tax deductible</t>
  </si>
  <si>
    <t>Non- tax deductible</t>
  </si>
  <si>
    <t>ABC Sdn Bhd</t>
  </si>
  <si>
    <t>Project completed?</t>
  </si>
  <si>
    <t>Project currently in defect liability period?</t>
  </si>
  <si>
    <t>P002</t>
  </si>
  <si>
    <t>P003</t>
  </si>
  <si>
    <t>P004</t>
  </si>
  <si>
    <t>MOD: Membesarkan saluran paip ATJKY</t>
  </si>
  <si>
    <t>MOD: Total enovation of EYT Building</t>
  </si>
  <si>
    <t>April 2016 to Mar 2018
24 months</t>
  </si>
  <si>
    <t>June 2016 to May 2017
12 months</t>
  </si>
  <si>
    <t>July 2016 to Dec 2018
30 months</t>
  </si>
  <si>
    <t>April 2016 to Jan 2016
10 months</t>
  </si>
  <si>
    <t>Loss deductions not allowed</t>
  </si>
  <si>
    <t>e.g ABC Cars Sdn Bhd</t>
  </si>
  <si>
    <t>e.g 1 January 2018 to 31 December 2018</t>
  </si>
  <si>
    <t>Type of financing</t>
  </si>
  <si>
    <t>Trust receipts</t>
  </si>
  <si>
    <t>Leasing</t>
  </si>
  <si>
    <t xml:space="preserve">New  </t>
  </si>
  <si>
    <t>e.g 1 January 2018 - 31 December 2018</t>
  </si>
  <si>
    <t>Loan/ borrowing to</t>
  </si>
  <si>
    <t>Loan/ borrowing from</t>
  </si>
  <si>
    <t>As per income statement</t>
  </si>
  <si>
    <t>Capital expenditure</t>
  </si>
  <si>
    <t>Revenue expenditure</t>
  </si>
  <si>
    <t>Company relationship with owner</t>
  </si>
  <si>
    <t>Name of occupant(s)</t>
  </si>
  <si>
    <t>Related party</t>
  </si>
  <si>
    <t>Property type</t>
  </si>
  <si>
    <t>Property address</t>
  </si>
  <si>
    <t>Apartment</t>
  </si>
  <si>
    <t>Residential</t>
  </si>
  <si>
    <t>Purpose of rental</t>
  </si>
  <si>
    <t>Location of asset</t>
  </si>
  <si>
    <t>Bank overdraft</t>
  </si>
  <si>
    <t xml:space="preserve"> July 2021</t>
  </si>
  <si>
    <t xml:space="preserve"> Dec 2019</t>
  </si>
  <si>
    <t>As per balance sheet</t>
  </si>
  <si>
    <t>e.g January 2018 - December 2018</t>
  </si>
  <si>
    <t>e.g January 2018 to December 2018</t>
  </si>
  <si>
    <t>As per Income Statement</t>
  </si>
  <si>
    <t>Non-business</t>
  </si>
  <si>
    <t>As per CA schedule</t>
  </si>
  <si>
    <t>Type of expenditure</t>
  </si>
  <si>
    <t>Rental to</t>
  </si>
  <si>
    <t>Rental from</t>
  </si>
  <si>
    <t>Detached house</t>
  </si>
  <si>
    <t>Shophouse</t>
  </si>
  <si>
    <t>Example: fax, printer, photocopy, scanner, telephone, projector</t>
  </si>
  <si>
    <t>Example: door, roof, painting, sanitary equipment, window, ceiling fan</t>
  </si>
  <si>
    <t>Example: desk, chairs, cabinets, white board</t>
  </si>
  <si>
    <t>ABC Holding Berhad</t>
  </si>
  <si>
    <t>Occupant's designation (Relationship with company)</t>
  </si>
  <si>
    <t>Asset registration number</t>
  </si>
  <si>
    <t xml:space="preserve">Mr Liew See Me </t>
  </si>
  <si>
    <t>Loan from Director</t>
  </si>
  <si>
    <t>Bank Loan</t>
  </si>
  <si>
    <t>Example: laptop, desktop, cash register</t>
  </si>
  <si>
    <t>Example: Standing fan, kettle, microwave, washing machine</t>
  </si>
  <si>
    <t>Example: drill, meat slicer</t>
  </si>
  <si>
    <t>Example: Crane</t>
  </si>
  <si>
    <t>Mr Tan Chiew Ming</t>
  </si>
  <si>
    <t>Mr Ken Dall</t>
  </si>
  <si>
    <t>Mr Ken Dall and family</t>
  </si>
  <si>
    <t>Foreman working with company
Engineer working with company</t>
  </si>
  <si>
    <t>BAD 888</t>
  </si>
  <si>
    <t>XYZ 333</t>
  </si>
  <si>
    <t>DEF Sdn Bhd</t>
  </si>
  <si>
    <t>Food allowance</t>
  </si>
  <si>
    <t>ROC 1010</t>
  </si>
  <si>
    <t>RFC 2222</t>
  </si>
  <si>
    <t>Purchases</t>
  </si>
  <si>
    <t>RP- ABC Sdn Bhd</t>
  </si>
  <si>
    <t>RP - DEF Sdn Bhd</t>
  </si>
  <si>
    <t>Sales to</t>
  </si>
  <si>
    <t>Purchase from</t>
  </si>
  <si>
    <t>Description of transactions</t>
  </si>
  <si>
    <t>Number of shares</t>
  </si>
  <si>
    <t>L</t>
  </si>
  <si>
    <t>M</t>
  </si>
  <si>
    <t>e.g XYZ Contract Sdn Bhd</t>
  </si>
  <si>
    <t>e.g 1 January 2016 to 31 December 2016</t>
  </si>
  <si>
    <t>Date of transaction</t>
  </si>
  <si>
    <t>Sales invoices reference</t>
  </si>
  <si>
    <t>Cash / Customer name</t>
  </si>
  <si>
    <t>Description of the item returned</t>
  </si>
  <si>
    <t>Credit note reference</t>
  </si>
  <si>
    <t>Reason for the sales return</t>
  </si>
  <si>
    <t>INV03535</t>
  </si>
  <si>
    <t>STU Sdn Bhd</t>
  </si>
  <si>
    <t>1 unit of Smart TV</t>
  </si>
  <si>
    <t>CN00266</t>
  </si>
  <si>
    <t>Defects</t>
  </si>
  <si>
    <t>Cash bill: 12789</t>
  </si>
  <si>
    <t>1 unit aircon</t>
  </si>
  <si>
    <t>CN00267</t>
  </si>
  <si>
    <t>Gas leakage/ compressor issues</t>
  </si>
  <si>
    <t>Cash bill: 12891</t>
  </si>
  <si>
    <t>1 unit of bread toaster</t>
  </si>
  <si>
    <t>CN00309</t>
  </si>
  <si>
    <t>Defects in heater</t>
  </si>
  <si>
    <t>Appendix 2A: Revenue Records - General</t>
  </si>
  <si>
    <t>Purchases invoices reference</t>
  </si>
  <si>
    <t>Cash / supplier name</t>
  </si>
  <si>
    <t>Debit note reference</t>
  </si>
  <si>
    <t>Seng Heng Sdn Bhd</t>
  </si>
  <si>
    <t>DN00266</t>
  </si>
  <si>
    <t>INV03536</t>
  </si>
  <si>
    <t>AmanCool Sdn Bhd</t>
  </si>
  <si>
    <t>DN00267</t>
  </si>
  <si>
    <t>Payment bill: 10821</t>
  </si>
  <si>
    <t xml:space="preserve">BigDealer Sdn Bhd </t>
  </si>
  <si>
    <t>4 Dozens of canned fruits</t>
  </si>
  <si>
    <t>Expired date over due</t>
  </si>
  <si>
    <t>Identifier Number</t>
  </si>
  <si>
    <t>e.g RCXXXXXXXX</t>
  </si>
  <si>
    <t>Name of Company/Taxpayer</t>
  </si>
  <si>
    <t>Basis Period</t>
  </si>
  <si>
    <t>e.g 1st January 2016 to 31st December 2016</t>
  </si>
  <si>
    <t>Amount (B$)</t>
  </si>
  <si>
    <t>SALES or TURNOVER</t>
  </si>
  <si>
    <t>Sales Qualifying for Incentives for Exports</t>
  </si>
  <si>
    <t>Other Exports</t>
  </si>
  <si>
    <t>Total Sales or Turnover</t>
  </si>
  <si>
    <t>COST OF SALES</t>
  </si>
  <si>
    <t>Opening Stock</t>
  </si>
  <si>
    <t>Purchases [Cash Purchases + Credit Purchases]</t>
  </si>
  <si>
    <t xml:space="preserve">Closing Stock                </t>
  </si>
  <si>
    <t>Total Cost of Sales</t>
  </si>
  <si>
    <t>Bad debts written off</t>
  </si>
  <si>
    <t>Donations to Approved Institutions of Public Character</t>
  </si>
  <si>
    <t>Directors' Remuneration</t>
  </si>
  <si>
    <t>Salary</t>
  </si>
  <si>
    <t>Fee</t>
  </si>
  <si>
    <t>Entertainment</t>
  </si>
  <si>
    <t>Head Office Expenses</t>
  </si>
  <si>
    <t>Interest</t>
  </si>
  <si>
    <t>Bank loans</t>
  </si>
  <si>
    <t>Directors' loans</t>
  </si>
  <si>
    <t>Motor vehicle expenses</t>
  </si>
  <si>
    <t>Rents</t>
  </si>
  <si>
    <t>Repairs &amp; Maintenance</t>
  </si>
  <si>
    <t>Salaries &amp; Other Emoluments</t>
  </si>
  <si>
    <t>SCP Contribution</t>
  </si>
  <si>
    <t>TAP Contribution</t>
  </si>
  <si>
    <t>Transportation</t>
  </si>
  <si>
    <t>Travelling expenses</t>
  </si>
  <si>
    <t>Utilities</t>
  </si>
  <si>
    <t>Zakat / Fitrah</t>
  </si>
  <si>
    <t>Obsolete Stock</t>
  </si>
  <si>
    <t>Bad &amp; Doubtful debts</t>
  </si>
  <si>
    <t>Additional Other expenses</t>
  </si>
  <si>
    <t>Depreciation</t>
  </si>
  <si>
    <t>Preliminary expenses</t>
  </si>
  <si>
    <t>Loss on disposal of assets</t>
  </si>
  <si>
    <t>Unrealised loss on foreign exchange</t>
  </si>
  <si>
    <t xml:space="preserve">Total Expenses </t>
  </si>
  <si>
    <t>Net Profit / (Loss)</t>
  </si>
  <si>
    <t>Appendix 1B: Balance Sheet</t>
  </si>
  <si>
    <t>Name of Company / Taxpayer</t>
  </si>
  <si>
    <t>As at</t>
  </si>
  <si>
    <t>e.g 31st December 2016</t>
  </si>
  <si>
    <t>CURRENT ASSETS</t>
  </si>
  <si>
    <t>Amount Due from</t>
  </si>
  <si>
    <t>Directors</t>
  </si>
  <si>
    <t>Shareholders</t>
  </si>
  <si>
    <t>Related Parties</t>
  </si>
  <si>
    <t>Total Current Assets</t>
  </si>
  <si>
    <t>Property, Plant &amp; Equipment</t>
  </si>
  <si>
    <t>NON-CURRENT LIABILITIES</t>
  </si>
  <si>
    <t>Total Non-Current Liabilities</t>
  </si>
  <si>
    <t>CURRENT LIABILITIES</t>
  </si>
  <si>
    <t>Total Current Liabilities</t>
  </si>
  <si>
    <t>EQUITY</t>
  </si>
  <si>
    <t>Share Capital</t>
  </si>
  <si>
    <t>Percentage of completion</t>
  </si>
  <si>
    <t>Inventory ID</t>
  </si>
  <si>
    <t>Inventory Description</t>
  </si>
  <si>
    <t>MHP001</t>
  </si>
  <si>
    <t>MEIJI HELLO PANDA - Strawberry</t>
  </si>
  <si>
    <t>BOX</t>
  </si>
  <si>
    <t>CKC 003</t>
  </si>
  <si>
    <t xml:space="preserve">CKC COCONUT COOKIES - </t>
  </si>
  <si>
    <t>SPB</t>
  </si>
  <si>
    <t xml:space="preserve">NO. 1 SAMBAL PRAWN BALLS - </t>
  </si>
  <si>
    <t>PCS</t>
  </si>
  <si>
    <t>DCS</t>
  </si>
  <si>
    <t>DAIRY CHAMP SWEETENED -  1KG</t>
  </si>
  <si>
    <t>DYN2L</t>
  </si>
  <si>
    <t>DYNAMO  - 2 LIT</t>
  </si>
  <si>
    <t>CTN</t>
  </si>
  <si>
    <t>DYN3L</t>
  </si>
  <si>
    <t>DYNAMO  - 3 LIT</t>
  </si>
  <si>
    <t>DYNAMO -  3 LIT</t>
  </si>
  <si>
    <t>BTL</t>
  </si>
  <si>
    <t>DYN4.7L</t>
  </si>
  <si>
    <t>DYNAMO  - 4.7 LIT</t>
  </si>
  <si>
    <t>HHH1</t>
  </si>
  <si>
    <t>YYY1</t>
  </si>
  <si>
    <t>CML234</t>
  </si>
  <si>
    <t>CAMAL KICAP SOYA       - 12X900ML</t>
  </si>
  <si>
    <t>HLZ</t>
  </si>
  <si>
    <t>HALAZAT KICAP PEDAS   - 24X340G</t>
  </si>
  <si>
    <t>DHZ</t>
  </si>
  <si>
    <t>YEO'S GRASS JELLY - TIN</t>
  </si>
  <si>
    <t>DSR</t>
  </si>
  <si>
    <t>BERAS SIAM     - 50Kg</t>
  </si>
  <si>
    <t>BAG</t>
  </si>
  <si>
    <t>KHH</t>
  </si>
  <si>
    <t>GULA                 - 50Kg</t>
  </si>
  <si>
    <t>XXX1</t>
  </si>
  <si>
    <t>TV - Panasonic</t>
  </si>
  <si>
    <t>Monitor - Acer</t>
  </si>
  <si>
    <t>WWW1</t>
  </si>
  <si>
    <t>DVD Player - Toshiba</t>
  </si>
  <si>
    <t>ZZZ1</t>
  </si>
  <si>
    <t>Toaster - Cookworks</t>
  </si>
  <si>
    <t>AAA1</t>
  </si>
  <si>
    <t>Air fryer - Philips</t>
  </si>
  <si>
    <t>BBB1</t>
  </si>
  <si>
    <t>Washing Machine - LG</t>
  </si>
  <si>
    <t>CCC1</t>
  </si>
  <si>
    <t>Vacuum Cleaner - Turbo</t>
  </si>
  <si>
    <t>DDD1</t>
  </si>
  <si>
    <t>Football Jersey - Yellow (M)</t>
  </si>
  <si>
    <t>EEE1</t>
  </si>
  <si>
    <t>Baby Gift set - Mothercare</t>
  </si>
  <si>
    <t>FFF1</t>
  </si>
  <si>
    <t>Colour pens - Maped</t>
  </si>
  <si>
    <t>GGG1</t>
  </si>
  <si>
    <t>Pilot pen - Parker</t>
  </si>
  <si>
    <t>Remote control car - Hot Wheels</t>
  </si>
  <si>
    <t>Reason for the purchases return</t>
  </si>
  <si>
    <t>00-123456</t>
  </si>
  <si>
    <t>30-135797</t>
  </si>
  <si>
    <t>50-112233</t>
  </si>
  <si>
    <t>Property owner</t>
  </si>
  <si>
    <t>Mr Sharul
Mr Shamin</t>
  </si>
  <si>
    <t>Purpose of rental/lease</t>
  </si>
  <si>
    <t>5/1/18 to 7/1/18</t>
  </si>
  <si>
    <t>10/1/18 to 11/1/18</t>
  </si>
  <si>
    <t>18/1/18 to 15/2/18</t>
  </si>
  <si>
    <t>15/12/18 to 28/12/18</t>
  </si>
  <si>
    <t>Personal</t>
  </si>
  <si>
    <t>London</t>
  </si>
  <si>
    <t>Pg Ahmad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</si>
  <si>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</si>
  <si>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</si>
  <si>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</si>
  <si>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</si>
  <si>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</si>
  <si>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</si>
  <si>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</si>
  <si>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</si>
  <si>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</si>
  <si>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Other sources of Revenue including Other Revenues/Fee/Charges for Services etc (specify below):</t>
  </si>
  <si>
    <t>Other Direct Costs (specify below)</t>
  </si>
  <si>
    <t>B1</t>
  </si>
  <si>
    <t>B2</t>
  </si>
  <si>
    <t>B3</t>
  </si>
  <si>
    <t>B4</t>
  </si>
  <si>
    <t>B5</t>
  </si>
  <si>
    <t>B6</t>
  </si>
  <si>
    <t>B7</t>
  </si>
  <si>
    <t>Fuel and parking</t>
  </si>
  <si>
    <t>B8</t>
  </si>
  <si>
    <t>B9</t>
  </si>
  <si>
    <t>B10</t>
  </si>
  <si>
    <t>Other emoluments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</si>
  <si>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</si>
  <si>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</si>
  <si>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</si>
  <si>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</si>
  <si>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</si>
  <si>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</si>
  <si>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</si>
  <si>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</si>
  <si>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</si>
  <si>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</si>
  <si>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Insurance</t>
  </si>
  <si>
    <t>Legal and Professional fees</t>
  </si>
  <si>
    <t>Realised loss on foreign exchange</t>
  </si>
  <si>
    <t>Audit fees</t>
  </si>
  <si>
    <t>Accounting fees</t>
  </si>
  <si>
    <t>Legal fees</t>
  </si>
  <si>
    <t>Other expenses deducted from income (specify below)</t>
  </si>
  <si>
    <t>B21</t>
  </si>
  <si>
    <t>Provisions (specify below)</t>
  </si>
  <si>
    <t>B22</t>
  </si>
  <si>
    <t>B23</t>
  </si>
  <si>
    <t>B24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</si>
  <si>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</si>
  <si>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</si>
  <si>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</si>
  <si>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</si>
  <si>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</si>
  <si>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</si>
  <si>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</si>
  <si>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</si>
  <si>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</si>
  <si>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</si>
  <si>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</si>
  <si>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</si>
  <si>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</si>
  <si>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Trade receivables/Debtors</t>
  </si>
  <si>
    <t>Non-trade receivables/Debtors</t>
  </si>
  <si>
    <t>A4(i)</t>
  </si>
  <si>
    <t>A4(ii)</t>
  </si>
  <si>
    <t>A6(i)</t>
  </si>
  <si>
    <t>A6(ii)</t>
  </si>
  <si>
    <t>A6(iii)</t>
  </si>
  <si>
    <t>A10(i)</t>
  </si>
  <si>
    <t>A10(ii)</t>
  </si>
  <si>
    <t>A10(iii)</t>
  </si>
  <si>
    <t>Total Non-Current Assets</t>
  </si>
  <si>
    <t>Other Non-Current Assets (specify below)</t>
  </si>
  <si>
    <t>A13(i)</t>
  </si>
  <si>
    <t>A13(ii)</t>
  </si>
  <si>
    <t>A13(iii)</t>
  </si>
  <si>
    <t>A14(i)</t>
  </si>
  <si>
    <t>A14(ii)</t>
  </si>
  <si>
    <t>A14(iii)</t>
  </si>
  <si>
    <t>Other Non-Current liability (specify below)</t>
  </si>
  <si>
    <t>Trade payables/Creditors</t>
  </si>
  <si>
    <t>Non-trade payables/Creditors</t>
  </si>
  <si>
    <t>A19(i)</t>
  </si>
  <si>
    <t>A19(ii)</t>
  </si>
  <si>
    <t>A19(iii)</t>
  </si>
  <si>
    <t>A21(i)</t>
  </si>
  <si>
    <t>A21(ii)</t>
  </si>
  <si>
    <t>A21(iii)</t>
  </si>
  <si>
    <t>Other current liabilities (specify below)</t>
  </si>
  <si>
    <t>Others (specify below)</t>
  </si>
  <si>
    <t>A25</t>
  </si>
  <si>
    <t>A26</t>
  </si>
  <si>
    <t>A27</t>
  </si>
  <si>
    <t>A28</t>
  </si>
  <si>
    <t>A8(i)</t>
  </si>
  <si>
    <t>A8(ii)</t>
  </si>
  <si>
    <t>A8(iii)</t>
  </si>
  <si>
    <t>B3(i)</t>
  </si>
  <si>
    <t>B3(ii)</t>
  </si>
  <si>
    <t>B3(iii)</t>
  </si>
  <si>
    <t>B3(iv)</t>
  </si>
  <si>
    <t>B3(v)</t>
  </si>
  <si>
    <t>B6(i)</t>
  </si>
  <si>
    <t>B6(ii)</t>
  </si>
  <si>
    <t>B6(iii)</t>
  </si>
  <si>
    <t>B7(i)</t>
  </si>
  <si>
    <t>B7(ii)</t>
  </si>
  <si>
    <t>B7(iii)</t>
  </si>
  <si>
    <t>B7(iv)</t>
  </si>
  <si>
    <t>B10(i)</t>
  </si>
  <si>
    <t>B10(ii)</t>
  </si>
  <si>
    <t>B10(iii)</t>
  </si>
  <si>
    <t>B10(iv)</t>
  </si>
  <si>
    <t>B18(i)</t>
  </si>
  <si>
    <t>B18(ii)</t>
  </si>
  <si>
    <t>B18(iii)</t>
  </si>
  <si>
    <t>B18(iv)</t>
  </si>
  <si>
    <t>B20(i)</t>
  </si>
  <si>
    <t>B20(ii)</t>
  </si>
  <si>
    <t>B20(iii)</t>
  </si>
  <si>
    <t>B21(i)</t>
  </si>
  <si>
    <t>B21(ii)</t>
  </si>
  <si>
    <t>B22(i)</t>
  </si>
  <si>
    <t>B22(ii)</t>
  </si>
  <si>
    <t>B22(iii)</t>
  </si>
  <si>
    <t>B22(iv)</t>
  </si>
  <si>
    <t>B22(v)</t>
  </si>
  <si>
    <t>B22(vi)</t>
  </si>
  <si>
    <t>B22(vii)</t>
  </si>
  <si>
    <t>B22(viii)</t>
  </si>
  <si>
    <t>A11(i)</t>
  </si>
  <si>
    <t>A11(ii)</t>
  </si>
  <si>
    <t>A11(iii)</t>
  </si>
  <si>
    <t>e.g XYZ Megamat Sdn Bhd</t>
  </si>
  <si>
    <t>Catering services for various meetings</t>
  </si>
  <si>
    <t>Supply of tentage and various household items</t>
  </si>
  <si>
    <t>Supply of Airconditioner</t>
  </si>
  <si>
    <t>Projek KP123</t>
  </si>
  <si>
    <t>Various cash sales</t>
  </si>
  <si>
    <t>Cash sales of items in showroom</t>
  </si>
  <si>
    <t>Supplier Name</t>
  </si>
  <si>
    <t>Sales invoice No.</t>
  </si>
  <si>
    <t>Sales invoice Date</t>
  </si>
  <si>
    <t>HVK262</t>
  </si>
  <si>
    <t>S03676</t>
  </si>
  <si>
    <t>Mr Lim Lee</t>
  </si>
  <si>
    <t>S03679</t>
  </si>
  <si>
    <t>Dyg Hjh Fatin</t>
  </si>
  <si>
    <t>S03681</t>
  </si>
  <si>
    <t>Awg Haji Karim</t>
  </si>
  <si>
    <t>FLVKJ976</t>
  </si>
  <si>
    <t>S03686</t>
  </si>
  <si>
    <t>Mr Jason Tan</t>
  </si>
  <si>
    <t>S03687</t>
  </si>
  <si>
    <t>Awg Muhammad Halim</t>
  </si>
  <si>
    <t>S03693</t>
  </si>
  <si>
    <t>Awg Ahmad</t>
  </si>
  <si>
    <t>S03694</t>
  </si>
  <si>
    <t>Awg Masrin</t>
  </si>
  <si>
    <t>SEGF976</t>
  </si>
  <si>
    <t>S03699</t>
  </si>
  <si>
    <t>Dyg Siti Aishah</t>
  </si>
  <si>
    <t>S03702</t>
  </si>
  <si>
    <t>Dyg Hjh Siti Maimunah</t>
  </si>
  <si>
    <t>POU877</t>
  </si>
  <si>
    <t>S03671</t>
  </si>
  <si>
    <t>Hjh Mariam</t>
  </si>
  <si>
    <t>S03690</t>
  </si>
  <si>
    <t>Pg Hjh Siti Rosmah</t>
  </si>
  <si>
    <t>S03691</t>
  </si>
  <si>
    <t>Md Sidek Rashid</t>
  </si>
  <si>
    <t>OPJU4786</t>
  </si>
  <si>
    <t>S03695</t>
  </si>
  <si>
    <t>Ricky Anak Martin</t>
  </si>
  <si>
    <t>S03696</t>
  </si>
  <si>
    <t>Hjh Hanisah</t>
  </si>
  <si>
    <t>S03700</t>
  </si>
  <si>
    <t>Ak Muhd Absyar</t>
  </si>
  <si>
    <t>S03689</t>
  </si>
  <si>
    <t>Noorul Alia</t>
  </si>
  <si>
    <t>S03692</t>
  </si>
  <si>
    <t>Hj Md Azwan</t>
  </si>
  <si>
    <t>S03697</t>
  </si>
  <si>
    <t>Mr Kevin Lim</t>
  </si>
  <si>
    <t>S03698</t>
  </si>
  <si>
    <t>Acquino Lopez</t>
  </si>
  <si>
    <t>S03703</t>
  </si>
  <si>
    <t>Hjh Yurainizah</t>
  </si>
  <si>
    <t>Cement for various project</t>
  </si>
  <si>
    <t>Tiling dan Flooring Sdn Bhd</t>
  </si>
  <si>
    <t>Flooring materials for various project</t>
  </si>
  <si>
    <t>Healthy Air Co</t>
  </si>
  <si>
    <t>Air Mineral Healthy 1.5 L for sale</t>
  </si>
  <si>
    <t>Supplier Biskita Sdn Bhd</t>
  </si>
  <si>
    <t>Supply of household appliances for sale</t>
  </si>
  <si>
    <t>Supply of papers and stationeries for sale</t>
  </si>
  <si>
    <t>Runcit Enterprise Co</t>
  </si>
  <si>
    <t>Supply of beverages for sale</t>
  </si>
  <si>
    <t>Supply of furniture for sales</t>
  </si>
  <si>
    <t>Binaan Jaya Enterprise Sdn Bhd</t>
  </si>
  <si>
    <t>Supply of materials for Tender K57</t>
  </si>
  <si>
    <t>Cash / Credit</t>
  </si>
  <si>
    <t>Rosmawati Binti Ahmad</t>
  </si>
  <si>
    <t>Tan Ah Beng</t>
  </si>
  <si>
    <t>Bujang Sukarden</t>
  </si>
  <si>
    <t>Salmah Binti Muhammad</t>
  </si>
  <si>
    <t>Relationship</t>
  </si>
  <si>
    <t>Purpose
(Business or Non-Business)</t>
  </si>
  <si>
    <t>KU 5876</t>
  </si>
  <si>
    <t>Larisnya Megamat Sdn Bhd</t>
  </si>
  <si>
    <t>change registration number, GPS rental, change ownership</t>
  </si>
  <si>
    <t>BX 7994</t>
  </si>
  <si>
    <t>Fine for speeding</t>
  </si>
  <si>
    <t>BZ 9263</t>
  </si>
  <si>
    <t>Hjh Maimunah</t>
  </si>
  <si>
    <t>KU986</t>
  </si>
  <si>
    <t>BAD 1346</t>
  </si>
  <si>
    <t>Car wash</t>
  </si>
  <si>
    <t>Holiday</t>
  </si>
  <si>
    <t>No:10, Jln Nakhodar Manis</t>
  </si>
  <si>
    <t>*Rental / lease start date</t>
  </si>
  <si>
    <t>*Rental / lease end date</t>
  </si>
  <si>
    <t>Financing period Start Date</t>
  </si>
  <si>
    <t>Financing period End Date</t>
  </si>
  <si>
    <t>Period of contract
(Date and duration)</t>
  </si>
  <si>
    <t>Estimated
contract value</t>
  </si>
  <si>
    <t>Estimated
contract cost</t>
  </si>
  <si>
    <t>Estimated
gross profit/(loss)</t>
  </si>
  <si>
    <t>Progress billing
as at end of
prior basis period</t>
  </si>
  <si>
    <t>Progress billing
as at end of
current basis period</t>
  </si>
  <si>
    <t>Progress billing for the year</t>
  </si>
  <si>
    <t>Cost of work
as at end of
prior basis period</t>
  </si>
  <si>
    <t>Cost of work
as at end of
current basis period</t>
  </si>
  <si>
    <t>Cost of work
for the year</t>
  </si>
  <si>
    <t>E = C-D</t>
  </si>
  <si>
    <t>N = H-K</t>
  </si>
  <si>
    <t>O</t>
  </si>
  <si>
    <t>Profit / (loss) for the year</t>
  </si>
  <si>
    <t>Appendix 1A: Profit and Loss</t>
  </si>
  <si>
    <t>Appendix 2B: Revenue and Cost Records - Contracts</t>
  </si>
  <si>
    <t xml:space="preserve">Appendix 3A: Purchases Records </t>
  </si>
  <si>
    <t>Appendix 4: Sales Return Records</t>
  </si>
  <si>
    <t>Appendix 5: Purchases Return Records</t>
  </si>
  <si>
    <t>Appendix 6A: Salaries and Wages Records</t>
  </si>
  <si>
    <t>Name of Director</t>
  </si>
  <si>
    <t>Appendix 7: Inventory Records</t>
  </si>
  <si>
    <t>Appendix 8: Motor Vehicle Expenses Records</t>
  </si>
  <si>
    <t>Appendix 9: Travelling Expense Records</t>
  </si>
  <si>
    <t>Name of Person(s) Incurring it</t>
  </si>
  <si>
    <t>Designation of Person(s) Incurring it</t>
  </si>
  <si>
    <t>Cost of Assets</t>
  </si>
  <si>
    <t>Registration number</t>
  </si>
  <si>
    <t>Year of purchase</t>
  </si>
  <si>
    <t>New / used</t>
  </si>
  <si>
    <t>Capital allowance rate</t>
  </si>
  <si>
    <t>Tax written down value b/f</t>
  </si>
  <si>
    <t>Total Capital Allowance for the year</t>
  </si>
  <si>
    <t>Tax written down value c/f</t>
  </si>
  <si>
    <t>Balancing allowance / (charge)</t>
  </si>
  <si>
    <t>YOA</t>
  </si>
  <si>
    <t>Yes / No</t>
  </si>
  <si>
    <t>Disposed during the year</t>
  </si>
  <si>
    <t>Used</t>
  </si>
  <si>
    <t>Appendix 11A: Fixed Assets Records - Registered motor vehicles</t>
  </si>
  <si>
    <t>Purpose of asset (for assets &gt; $10,000)</t>
  </si>
  <si>
    <t>Disposed during the year?</t>
  </si>
  <si>
    <t>Appendix 11B: Fixed Assets Records - Other assets</t>
  </si>
  <si>
    <t>Appendix 12: Repair and Maintenance Records</t>
  </si>
  <si>
    <t>Date</t>
  </si>
  <si>
    <t>Name of related party 
(company / individual / other entities)</t>
  </si>
  <si>
    <t>Registration no. or IC/Passport no.</t>
  </si>
  <si>
    <t>Debited account</t>
  </si>
  <si>
    <t>Credited account</t>
  </si>
  <si>
    <t>Appendix 10: Entertainment Expenses Records</t>
  </si>
  <si>
    <t>Appendix 14A: Rental Expenses Records - Immovable Properties</t>
  </si>
  <si>
    <t>Appendix 14B: Rental Expenses Records - Movable Properties</t>
  </si>
  <si>
    <t>Duration of rental / lease for the year
(months)</t>
  </si>
  <si>
    <t>Aircondititoner</t>
  </si>
  <si>
    <t>Hitachi airconditioner</t>
  </si>
  <si>
    <t>Director's house</t>
  </si>
  <si>
    <t>GHJ Sdn Bhd</t>
  </si>
  <si>
    <t>Appendix 15: Financing Records</t>
  </si>
  <si>
    <t>Remarks</t>
  </si>
  <si>
    <t>Total revenue
($)</t>
  </si>
  <si>
    <t>Total purchases
($)</t>
  </si>
  <si>
    <t>Sales amount
($)</t>
  </si>
  <si>
    <t>Sales return amount
($)</t>
  </si>
  <si>
    <t>Purchases amount
($)</t>
  </si>
  <si>
    <t>Purchases return amount
($)</t>
  </si>
  <si>
    <t>A x B</t>
  </si>
  <si>
    <t>Quantity</t>
  </si>
  <si>
    <t>(no. of unit)</t>
  </si>
  <si>
    <t>(unit)</t>
  </si>
  <si>
    <t>Cost per unit</t>
  </si>
  <si>
    <t>Inventory Balance</t>
  </si>
  <si>
    <t>Specify for Others</t>
  </si>
  <si>
    <t>Total cost for the year
($)</t>
  </si>
  <si>
    <t>Sales price
($)</t>
  </si>
  <si>
    <t>Gross margin
(%)</t>
  </si>
  <si>
    <t>Total Basic Salaries / Wages
($)</t>
  </si>
  <si>
    <t>Bonus
($)</t>
  </si>
  <si>
    <t>Allowance
($)</t>
  </si>
  <si>
    <t>Overtime
($)</t>
  </si>
  <si>
    <t>Other Payments
($)</t>
  </si>
  <si>
    <t>Grand total
($)</t>
  </si>
  <si>
    <t>TAP &amp; SCP (Employer)
($)</t>
  </si>
  <si>
    <t>Shareholding
(%)</t>
  </si>
  <si>
    <t>Salary
($)</t>
  </si>
  <si>
    <t>Fee
($)</t>
  </si>
  <si>
    <t>Benefit-in-kind / Other payments
($)</t>
  </si>
  <si>
    <t>Petrol and parking
($)</t>
  </si>
  <si>
    <t>Road tax and insurance
($)</t>
  </si>
  <si>
    <t>Repair and maintenance
($)</t>
  </si>
  <si>
    <t>Others
($)</t>
  </si>
  <si>
    <t>Total Amount
($)</t>
  </si>
  <si>
    <t>Tax deductible
($)</t>
  </si>
  <si>
    <t>Non- tax deductible
($)</t>
  </si>
  <si>
    <t>Ticket fee
($)</t>
  </si>
  <si>
    <t>Accommodation
($)</t>
  </si>
  <si>
    <t>Transportation Charges
($)</t>
  </si>
  <si>
    <t>Allowances
($)</t>
  </si>
  <si>
    <t>Other payments
($)</t>
  </si>
  <si>
    <t>Amount
($)</t>
  </si>
  <si>
    <t>Monthly charge
($)</t>
  </si>
  <si>
    <t>Rental / lease charge for the year
($)</t>
  </si>
  <si>
    <t>Amount drawndown
($)</t>
  </si>
  <si>
    <t>Amount used for business purpose
($)</t>
  </si>
  <si>
    <t>Amount used for non-business purpose
($)</t>
  </si>
  <si>
    <t>Total Interest amount
($)</t>
  </si>
  <si>
    <t>Interest for business purpose
($)</t>
  </si>
  <si>
    <t>Interest for non-business purpose
($)</t>
  </si>
  <si>
    <t>Opening financing amount b/f
($)</t>
  </si>
  <si>
    <t>Closing financing amount
c/f
($)</t>
  </si>
  <si>
    <t>Payment during the year
($)</t>
  </si>
  <si>
    <t>Appendix 6B: Directors' Remuneration Records</t>
  </si>
  <si>
    <t>Appendix 2C: Revenue and Cost Records - Motor Vehicle Dealers</t>
  </si>
  <si>
    <t>Trading Co.</t>
  </si>
  <si>
    <t>Business Sdn Bhd</t>
  </si>
  <si>
    <t>Company Sdn Bhd</t>
  </si>
  <si>
    <t>Government (MOFAT)</t>
  </si>
  <si>
    <t>MIPR</t>
  </si>
  <si>
    <t>MOD: Membesarkan Jalan Raya di Kg Belimbing dan kerja-kerja pembaikan</t>
  </si>
  <si>
    <t>MOD: Membaikpulih bangunan ABCHD</t>
  </si>
  <si>
    <t>Toyota Indonesia</t>
  </si>
  <si>
    <t>Toyota Thailand</t>
  </si>
  <si>
    <t>Toyota AV</t>
  </si>
  <si>
    <t>Toyota YRM</t>
  </si>
  <si>
    <t>Sim In Co</t>
  </si>
  <si>
    <t>Paper &amp; Stationery Co</t>
  </si>
  <si>
    <t>Tukang Kayu Co</t>
  </si>
  <si>
    <t>e.g Laris Megamat Sdn Bhd</t>
  </si>
  <si>
    <t>Megamat Sdn Bhd</t>
  </si>
  <si>
    <t>XYZ Megamat</t>
  </si>
  <si>
    <t>XYZ Megamat Sdn Bhd main office</t>
  </si>
  <si>
    <t>XYZ Megamat Sdn Bhd</t>
  </si>
  <si>
    <t>No:1, Jln Berakas</t>
  </si>
  <si>
    <t>Unit 8, Complex BAC</t>
  </si>
  <si>
    <t>Cash and bank balances</t>
  </si>
  <si>
    <t>Borrowings, loans and financing</t>
  </si>
  <si>
    <t>Bank loan</t>
  </si>
  <si>
    <t>Finance leases</t>
  </si>
  <si>
    <t>A13(iv)</t>
  </si>
  <si>
    <t>A13(v)</t>
  </si>
  <si>
    <t>Amount Due to</t>
  </si>
  <si>
    <t>A18(i)</t>
  </si>
  <si>
    <t>A18(ii)</t>
  </si>
  <si>
    <t>A18(iii)</t>
  </si>
  <si>
    <t>A19(iv)</t>
  </si>
  <si>
    <t>A19(v)</t>
  </si>
  <si>
    <t>A20(i)</t>
  </si>
  <si>
    <t>A20(ii)</t>
  </si>
  <si>
    <t>A20(iii)</t>
  </si>
  <si>
    <t>A26(i)</t>
  </si>
  <si>
    <t>A26(ii)</t>
  </si>
  <si>
    <t>A26(iii)</t>
  </si>
  <si>
    <t>TOTAL LIABILITIES</t>
  </si>
  <si>
    <t>TOTAL ASSETS</t>
  </si>
  <si>
    <t>TOTAL EQUITY AND LIABILITIES</t>
  </si>
  <si>
    <t>TOTAL EQUITY</t>
  </si>
  <si>
    <t>BALANCE SHEET</t>
  </si>
  <si>
    <t>Section A: Income</t>
  </si>
  <si>
    <r>
      <t>Section B: Expenses</t>
    </r>
    <r>
      <rPr>
        <i/>
        <sz val="8"/>
        <rFont val="Tahoma"/>
        <family val="2"/>
      </rPr>
      <t xml:space="preserve">
Do not re-enter those expenses already included in Section A</t>
    </r>
  </si>
  <si>
    <t>Local Sales or Turnover</t>
  </si>
  <si>
    <t>Subcontract cost</t>
  </si>
  <si>
    <t>Materials</t>
  </si>
  <si>
    <t>Freight Charges</t>
  </si>
  <si>
    <t>A8(iv)</t>
  </si>
  <si>
    <t>A8(v)</t>
  </si>
  <si>
    <t>A8(vi)</t>
  </si>
  <si>
    <t>A8(vii)</t>
  </si>
  <si>
    <t>Customs Duty</t>
  </si>
  <si>
    <t xml:space="preserve">Gross Profit/(Loss) </t>
  </si>
  <si>
    <t xml:space="preserve">Donations to unapproved bodies and Donations to </t>
  </si>
  <si>
    <t>approved institutions of public character beyond limit of 1/6th of Chargeable Income</t>
  </si>
  <si>
    <t xml:space="preserve">Proportionate Expenses attributable to exempt income </t>
  </si>
  <si>
    <t>and income subject to special treatment</t>
  </si>
  <si>
    <t>A4 = A1 + A2 + A3</t>
  </si>
  <si>
    <t>A9 = A5 + A6 + A7 + A8</t>
  </si>
  <si>
    <t>A10 = A4 - A9</t>
  </si>
  <si>
    <t>B24 = A10 + A11 - B23</t>
  </si>
  <si>
    <t>A7 = A1 + A2 + A3 + A4 + A5 + A6</t>
  </si>
  <si>
    <t>A11 = A8 +A9 + A10</t>
  </si>
  <si>
    <t>A12 = A7 + A11</t>
  </si>
  <si>
    <t>A15 = A13 + A14</t>
  </si>
  <si>
    <t>A22 = A16 + A17 + A18 +A19 +A20 +A21</t>
  </si>
  <si>
    <t>A23 = A15 + A23</t>
  </si>
  <si>
    <t>A27 = A24 +A25 +A26</t>
  </si>
  <si>
    <t>A28 = A23 + A27</t>
  </si>
  <si>
    <t>Retained earnings / (accumulate losses)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</si>
</sst>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&quot;$&quot;#,##0_);[Red]\(&quot;$&quot;#,##0\)"/>
    <numFmt numFmtId="165" formatCode="&quot;$&quot;#,##0.00_);[Red]\(&quot;$&quot;#,##0.00\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&quot;RM&quot;* #,##0.00_);_(&quot;RM&quot;* \(#,##0.00\);_(&quot;RM&quot;* &quot;-&quot;??_);_(@_)"/>
    <numFmt numFmtId="169" formatCode="&quot;$&quot;#,##0"/>
    <numFmt numFmtId="170" formatCode="&quot;$&quot;#,##0.00"/>
    <numFmt numFmtId="171" formatCode="[$-C09]dddd\,\ d\ mmmm\ yyyy;@"/>
    <numFmt numFmtId="172" formatCode="0.0%"/>
    <numFmt numFmtId="173" formatCode="[$-C09]dd/mmm/yy;@"/>
    <numFmt numFmtId="174" formatCode="_(&quot;$&quot;* #,##0_);_(&quot;$&quot;* \(#,##0\);_(&quot;$&quot;* &quot;-&quot;??_);_(@_)"/>
    <numFmt numFmtId="175" formatCode="_(* #,##0_);_(* \(#,##0\);_(* &quot;-&quot;??_);_(@_)"/>
    <numFmt numFmtId="176" formatCode="_-* #,##0_-;\-* #,##0_-;_-* &quot;-&quot;??_-;_-@_-"/>
    <numFmt numFmtId="177" formatCode="d\ mmmm\ yyyy"/>
    <numFmt numFmtId="178" formatCode="[$-409]d/mmm/yy;@"/>
  </numFmts>
  <fonts count="4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u/>
      <sz val="10"/>
      <color theme="10"/>
      <name val="Arial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b/>
      <u/>
      <sz val="8"/>
      <color theme="1"/>
      <name val="Tahoma"/>
      <family val="2"/>
    </font>
    <font>
      <b/>
      <u/>
      <sz val="8"/>
      <color theme="1"/>
      <name val="Arial"/>
      <family val="2"/>
    </font>
    <font>
      <strike/>
      <sz val="8"/>
      <color theme="1"/>
      <name val="Tahoma"/>
      <family val="2"/>
    </font>
    <font>
      <u/>
      <sz val="8"/>
      <color theme="1"/>
      <name val="Tahoma"/>
      <family val="2"/>
    </font>
    <font>
      <b/>
      <strike/>
      <sz val="8"/>
      <color theme="1"/>
      <name val="Tahoma"/>
      <family val="2"/>
    </font>
    <font>
      <b/>
      <strike/>
      <u/>
      <sz val="8"/>
      <color theme="1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u/>
      <sz val="8"/>
      <name val="Tahoma"/>
      <family val="2"/>
    </font>
    <font>
      <i/>
      <sz val="8"/>
      <name val="Tahoma"/>
      <family val="2"/>
    </font>
    <font>
      <b/>
      <u/>
      <sz val="8"/>
      <name val="Tahoma"/>
      <family val="2"/>
    </font>
    <font>
      <b/>
      <sz val="9"/>
      <name val="Tahoma"/>
      <family val="2"/>
    </font>
    <font>
      <b/>
      <i/>
      <sz val="8"/>
      <name val="Tahoma"/>
      <family val="2"/>
    </font>
    <font>
      <i/>
      <sz val="8"/>
      <color rgb="FF0070C0"/>
      <name val="Tahoma"/>
      <family val="2"/>
    </font>
    <font>
      <sz val="10"/>
      <color theme="1"/>
      <name val="Tahoma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DD7D9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19">
    <xf numFmtId="0" fontId="0" fillId="0" borderId="0"/>
    <xf numFmtId="167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 applyFont="0" applyFill="0" applyBorder="0" applyAlignment="0" applyProtection="0"/>
    <xf numFmtId="0" fontId="5" fillId="0" borderId="0"/>
    <xf numFmtId="0" fontId="9" fillId="0" borderId="0"/>
    <xf numFmtId="167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3" fillId="0" borderId="10" applyNumberFormat="0" applyFill="0" applyAlignment="0" applyProtection="0"/>
    <xf numFmtId="0" fontId="13" fillId="0" borderId="0" applyNumberFormat="0" applyFill="0" applyBorder="0" applyAlignment="0" applyProtection="0"/>
    <xf numFmtId="0" fontId="14" fillId="2" borderId="0" applyNumberFormat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5" borderId="11" applyNumberFormat="0" applyAlignment="0" applyProtection="0"/>
    <xf numFmtId="0" fontId="18" fillId="6" borderId="12" applyNumberFormat="0" applyAlignment="0" applyProtection="0"/>
    <xf numFmtId="0" fontId="19" fillId="6" borderId="11" applyNumberFormat="0" applyAlignment="0" applyProtection="0"/>
    <xf numFmtId="0" fontId="20" fillId="0" borderId="13" applyNumberFormat="0" applyFill="0" applyAlignment="0" applyProtection="0"/>
    <xf numFmtId="0" fontId="21" fillId="7" borderId="14" applyNumberFormat="0" applyAlignment="0" applyProtection="0"/>
    <xf numFmtId="0" fontId="22" fillId="0" borderId="0" applyNumberFormat="0" applyFill="0" applyBorder="0" applyAlignment="0" applyProtection="0"/>
    <xf numFmtId="0" fontId="9" fillId="8" borderId="15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25" fillId="32" borderId="0" applyNumberFormat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26" fillId="0" borderId="0"/>
    <xf numFmtId="167" fontId="26" fillId="0" borderId="0" applyFont="0" applyFill="0" applyBorder="0" applyAlignment="0" applyProtection="0"/>
    <xf numFmtId="168" fontId="26" fillId="0" borderId="0" applyFont="0" applyFill="0" applyBorder="0" applyAlignment="0" applyProtection="0"/>
    <xf numFmtId="171" fontId="9" fillId="0" borderId="0"/>
    <xf numFmtId="172" fontId="9" fillId="0" borderId="0"/>
    <xf numFmtId="0" fontId="27" fillId="0" borderId="0" applyNumberForma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8" borderId="15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1" fontId="1" fillId="0" borderId="0"/>
    <xf numFmtId="172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8" borderId="15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171" fontId="1" fillId="0" borderId="0"/>
    <xf numFmtId="172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883">
    <xf numFmtId="0" fontId="0" fillId="0" borderId="0" xfId="0"/>
    <xf numFmtId="0" fontId="28" fillId="0" borderId="0" xfId="60" applyFont="1"/>
    <xf numFmtId="0" fontId="28" fillId="0" borderId="0" xfId="60" applyFont="1" applyAlignment="1">
      <alignment vertical="center"/>
    </xf>
    <xf numFmtId="0" fontId="28" fillId="0" borderId="20" xfId="62" applyFont="1" applyBorder="1"/>
    <xf numFmtId="0" fontId="28" fillId="0" borderId="0" xfId="62" applyFont="1"/>
    <xf numFmtId="166" fontId="28" fillId="0" borderId="0" xfId="62" applyNumberFormat="1" applyFont="1"/>
    <xf numFmtId="167" fontId="28" fillId="0" borderId="0" xfId="1" applyFont="1"/>
    <xf numFmtId="0" fontId="28" fillId="0" borderId="0" xfId="60" applyFont="1" applyFill="1" applyAlignment="1">
      <alignment horizontal="center" wrapText="1"/>
    </xf>
    <xf numFmtId="167" fontId="28" fillId="0" borderId="20" xfId="1" applyFont="1" applyFill="1" applyBorder="1"/>
    <xf numFmtId="167" fontId="28" fillId="0" borderId="0" xfId="1" applyFont="1" applyFill="1"/>
    <xf numFmtId="0" fontId="30" fillId="0" borderId="0" xfId="0" applyFont="1" applyBorder="1" applyAlignment="1"/>
    <xf numFmtId="0" fontId="30" fillId="0" borderId="0" xfId="0" applyFont="1" applyBorder="1" applyAlignment="1">
      <alignment horizontal="left"/>
    </xf>
    <xf numFmtId="0" fontId="29" fillId="0" borderId="0" xfId="53" applyFont="1" applyFill="1" applyAlignment="1"/>
    <xf numFmtId="0" fontId="30" fillId="0" borderId="0" xfId="53" applyFont="1" applyFill="1" applyAlignment="1">
      <alignment horizontal="left" wrapText="1"/>
    </xf>
    <xf numFmtId="0" fontId="30" fillId="0" borderId="0" xfId="53" applyFont="1" applyFill="1" applyAlignment="1">
      <alignment horizontal="left"/>
    </xf>
    <xf numFmtId="0" fontId="30" fillId="0" borderId="0" xfId="0" applyFont="1" applyBorder="1" applyAlignment="1">
      <alignment horizontal="left" wrapText="1"/>
    </xf>
    <xf numFmtId="0" fontId="28" fillId="0" borderId="0" xfId="53" applyFont="1" applyFill="1" applyBorder="1" applyAlignment="1">
      <alignment horizontal="center"/>
    </xf>
    <xf numFmtId="0" fontId="28" fillId="0" borderId="0" xfId="53" applyFont="1" applyFill="1" applyAlignment="1">
      <alignment horizontal="center"/>
    </xf>
    <xf numFmtId="0" fontId="28" fillId="0" borderId="0" xfId="53" applyFont="1" applyFill="1"/>
    <xf numFmtId="0" fontId="29" fillId="0" borderId="0" xfId="53" applyFont="1" applyFill="1" applyAlignment="1">
      <alignment horizontal="right"/>
    </xf>
    <xf numFmtId="0" fontId="29" fillId="0" borderId="0" xfId="53" applyFont="1" applyFill="1" applyAlignment="1">
      <alignment horizontal="left"/>
    </xf>
    <xf numFmtId="0" fontId="28" fillId="0" borderId="0" xfId="53" applyFont="1" applyFill="1" applyAlignment="1">
      <alignment horizontal="left" wrapText="1"/>
    </xf>
    <xf numFmtId="0" fontId="28" fillId="0" borderId="0" xfId="53" applyFont="1" applyFill="1" applyAlignment="1">
      <alignment horizontal="left"/>
    </xf>
    <xf numFmtId="0" fontId="28" fillId="0" borderId="0" xfId="0" applyFont="1" applyBorder="1" applyAlignment="1">
      <alignment horizontal="left" wrapText="1"/>
    </xf>
    <xf numFmtId="0" fontId="29" fillId="0" borderId="0" xfId="53" applyFont="1" applyFill="1" applyBorder="1" applyAlignment="1">
      <alignment vertical="center"/>
    </xf>
    <xf numFmtId="0" fontId="30" fillId="0" borderId="0" xfId="53" applyFont="1" applyFill="1" applyAlignment="1">
      <alignment horizontal="center"/>
    </xf>
    <xf numFmtId="0" fontId="29" fillId="0" borderId="0" xfId="53" applyFont="1" applyFill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8" fillId="0" borderId="0" xfId="53" quotePrefix="1" applyFont="1" applyFill="1" applyBorder="1"/>
    <xf numFmtId="17" fontId="29" fillId="0" borderId="0" xfId="0" quotePrefix="1" applyNumberFormat="1" applyFont="1" applyBorder="1" applyAlignment="1">
      <alignment horizontal="left" wrapText="1"/>
    </xf>
    <xf numFmtId="0" fontId="28" fillId="0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wrapText="1"/>
    </xf>
    <xf numFmtId="17" fontId="29" fillId="0" borderId="0" xfId="0" quotePrefix="1" applyNumberFormat="1" applyFont="1" applyFill="1" applyBorder="1" applyAlignment="1">
      <alignment horizontal="left" wrapText="1"/>
    </xf>
    <xf numFmtId="167" fontId="30" fillId="0" borderId="0" xfId="1" applyFont="1" applyFill="1" applyAlignment="1">
      <alignment horizontal="left" wrapText="1"/>
    </xf>
    <xf numFmtId="167" fontId="30" fillId="0" borderId="0" xfId="1" applyFont="1" applyBorder="1" applyAlignment="1">
      <alignment horizontal="left" wrapText="1"/>
    </xf>
    <xf numFmtId="167" fontId="28" fillId="0" borderId="0" xfId="1" applyFont="1" applyFill="1" applyAlignment="1">
      <alignment horizontal="left" wrapText="1"/>
    </xf>
    <xf numFmtId="167" fontId="28" fillId="0" borderId="0" xfId="1" applyFont="1" applyBorder="1" applyAlignment="1">
      <alignment horizontal="left" wrapText="1"/>
    </xf>
    <xf numFmtId="167" fontId="29" fillId="0" borderId="0" xfId="1" applyFont="1" applyBorder="1" applyAlignment="1">
      <alignment horizontal="left" wrapText="1"/>
    </xf>
    <xf numFmtId="167" fontId="29" fillId="0" borderId="0" xfId="1" quotePrefix="1" applyFont="1" applyBorder="1" applyAlignment="1">
      <alignment horizontal="left" wrapText="1"/>
    </xf>
    <xf numFmtId="0" fontId="31" fillId="0" borderId="0" xfId="0" applyFont="1" applyBorder="1" applyAlignment="1"/>
    <xf numFmtId="0" fontId="28" fillId="0" borderId="0" xfId="6" applyFont="1"/>
    <xf numFmtId="0" fontId="32" fillId="0" borderId="0" xfId="6" applyFont="1" applyAlignment="1">
      <alignment horizontal="center"/>
    </xf>
    <xf numFmtId="0" fontId="32" fillId="0" borderId="0" xfId="6" applyFont="1"/>
    <xf numFmtId="17" fontId="30" fillId="0" borderId="0" xfId="6" quotePrefix="1" applyNumberFormat="1" applyFont="1" applyBorder="1" applyAlignment="1"/>
    <xf numFmtId="0" fontId="32" fillId="0" borderId="0" xfId="6" applyFont="1" applyBorder="1" applyAlignment="1">
      <alignment horizontal="center"/>
    </xf>
    <xf numFmtId="0" fontId="28" fillId="0" borderId="20" xfId="6" applyFont="1" applyFill="1" applyBorder="1" applyAlignment="1">
      <alignment vertical="center" wrapText="1"/>
    </xf>
    <xf numFmtId="166" fontId="28" fillId="0" borderId="20" xfId="6" applyNumberFormat="1" applyFont="1" applyFill="1" applyBorder="1" applyAlignment="1">
      <alignment horizontal="center" vertical="center"/>
    </xf>
    <xf numFmtId="0" fontId="28" fillId="0" borderId="0" xfId="6" applyFont="1" applyFill="1"/>
    <xf numFmtId="0" fontId="28" fillId="0" borderId="20" xfId="0" applyFont="1" applyFill="1" applyBorder="1" applyAlignment="1">
      <alignment horizontal="left" vertical="center"/>
    </xf>
    <xf numFmtId="0" fontId="28" fillId="0" borderId="21" xfId="6" applyFont="1" applyFill="1" applyBorder="1" applyAlignment="1">
      <alignment vertical="center" wrapText="1"/>
    </xf>
    <xf numFmtId="166" fontId="28" fillId="0" borderId="21" xfId="6" applyNumberFormat="1" applyFont="1" applyFill="1" applyBorder="1" applyAlignment="1">
      <alignment horizontal="center" vertical="center"/>
    </xf>
    <xf numFmtId="0" fontId="28" fillId="0" borderId="0" xfId="6" applyFont="1" applyAlignment="1">
      <alignment horizontal="center" wrapText="1"/>
    </xf>
    <xf numFmtId="0" fontId="29" fillId="0" borderId="0" xfId="0" applyFont="1" applyAlignment="1"/>
    <xf numFmtId="0" fontId="30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28" fillId="0" borderId="0" xfId="0" applyFont="1"/>
    <xf numFmtId="0" fontId="29" fillId="0" borderId="0" xfId="0" applyFont="1"/>
    <xf numFmtId="0" fontId="28" fillId="0" borderId="0" xfId="0" applyFont="1" applyAlignment="1">
      <alignment horizontal="center" wrapText="1"/>
    </xf>
    <xf numFmtId="0" fontId="28" fillId="0" borderId="0" xfId="0" applyFont="1" applyAlignment="1">
      <alignment horizontal="left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 wrapText="1"/>
    </xf>
    <xf numFmtId="0" fontId="28" fillId="0" borderId="0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/>
    </xf>
    <xf numFmtId="0" fontId="28" fillId="0" borderId="20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/>
    </xf>
    <xf numFmtId="0" fontId="28" fillId="0" borderId="20" xfId="0" applyFont="1" applyBorder="1" applyAlignment="1">
      <alignment vertical="center" wrapText="1"/>
    </xf>
    <xf numFmtId="0" fontId="28" fillId="0" borderId="0" xfId="0" applyFont="1" applyAlignment="1">
      <alignment wrapText="1"/>
    </xf>
    <xf numFmtId="0" fontId="28" fillId="0" borderId="0" xfId="0" applyFont="1" applyBorder="1"/>
    <xf numFmtId="0" fontId="28" fillId="0" borderId="20" xfId="0" applyFont="1" applyFill="1" applyBorder="1" applyAlignment="1">
      <alignment vertical="center"/>
    </xf>
    <xf numFmtId="0" fontId="28" fillId="0" borderId="0" xfId="0" applyFont="1" applyFill="1" applyBorder="1"/>
    <xf numFmtId="0" fontId="29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 wrapText="1"/>
    </xf>
    <xf numFmtId="0" fontId="29" fillId="0" borderId="0" xfId="0" applyFont="1" applyBorder="1" applyAlignment="1">
      <alignment horizontal="right" vertical="center"/>
    </xf>
    <xf numFmtId="166" fontId="28" fillId="0" borderId="0" xfId="6" applyNumberFormat="1" applyFont="1" applyBorder="1" applyAlignment="1">
      <alignment horizontal="center" vertical="center"/>
    </xf>
    <xf numFmtId="0" fontId="29" fillId="0" borderId="0" xfId="6" applyFont="1" applyAlignment="1">
      <alignment wrapText="1"/>
    </xf>
    <xf numFmtId="0" fontId="29" fillId="0" borderId="0" xfId="6" applyFont="1"/>
    <xf numFmtId="166" fontId="28" fillId="0" borderId="0" xfId="6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left" wrapText="1"/>
    </xf>
    <xf numFmtId="0" fontId="28" fillId="0" borderId="0" xfId="0" applyFont="1" applyFill="1" applyBorder="1" applyAlignment="1">
      <alignment horizontal="left" vertical="center"/>
    </xf>
    <xf numFmtId="0" fontId="28" fillId="0" borderId="19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left" vertical="center" wrapText="1"/>
    </xf>
    <xf numFmtId="0" fontId="28" fillId="0" borderId="19" xfId="0" applyFont="1" applyFill="1" applyBorder="1" applyAlignment="1">
      <alignment vertical="center"/>
    </xf>
    <xf numFmtId="15" fontId="28" fillId="0" borderId="20" xfId="0" applyNumberFormat="1" applyFont="1" applyBorder="1" applyAlignment="1">
      <alignment horizontal="center" vertical="center"/>
    </xf>
    <xf numFmtId="166" fontId="28" fillId="0" borderId="20" xfId="0" applyNumberFormat="1" applyFont="1" applyBorder="1" applyAlignment="1">
      <alignment horizontal="center" vertical="center"/>
    </xf>
    <xf numFmtId="0" fontId="28" fillId="0" borderId="20" xfId="0" applyFont="1" applyBorder="1"/>
    <xf numFmtId="15" fontId="28" fillId="0" borderId="20" xfId="0" applyNumberFormat="1" applyFont="1" applyBorder="1" applyAlignment="1">
      <alignment horizontal="center" vertical="center" wrapText="1"/>
    </xf>
    <xf numFmtId="0" fontId="28" fillId="0" borderId="20" xfId="6" applyFont="1" applyBorder="1"/>
    <xf numFmtId="166" fontId="28" fillId="0" borderId="20" xfId="0" applyNumberFormat="1" applyFont="1" applyBorder="1"/>
    <xf numFmtId="0" fontId="29" fillId="0" borderId="0" xfId="53" applyFont="1"/>
    <xf numFmtId="0" fontId="30" fillId="0" borderId="0" xfId="53" applyFont="1" applyAlignment="1">
      <alignment horizontal="left"/>
    </xf>
    <xf numFmtId="0" fontId="28" fillId="0" borderId="0" xfId="53" applyFont="1"/>
    <xf numFmtId="0" fontId="28" fillId="0" borderId="0" xfId="53" applyFont="1" applyAlignment="1">
      <alignment horizontal="left"/>
    </xf>
    <xf numFmtId="0" fontId="29" fillId="0" borderId="0" xfId="53" applyFont="1" applyBorder="1" applyAlignment="1">
      <alignment horizontal="left"/>
    </xf>
    <xf numFmtId="0" fontId="29" fillId="0" borderId="0" xfId="53" applyFont="1" applyFill="1" applyBorder="1" applyAlignment="1">
      <alignment horizontal="left"/>
    </xf>
    <xf numFmtId="0" fontId="28" fillId="0" borderId="0" xfId="53" applyFont="1" applyBorder="1"/>
    <xf numFmtId="0" fontId="28" fillId="0" borderId="0" xfId="53" applyFont="1" applyFill="1" applyBorder="1"/>
    <xf numFmtId="0" fontId="28" fillId="0" borderId="0" xfId="53" applyFont="1" applyAlignment="1">
      <alignment vertical="center"/>
    </xf>
    <xf numFmtId="0" fontId="28" fillId="0" borderId="0" xfId="53" applyFont="1" applyFill="1" applyAlignment="1">
      <alignment horizontal="center" wrapText="1"/>
    </xf>
    <xf numFmtId="173" fontId="28" fillId="0" borderId="0" xfId="53" applyNumberFormat="1" applyFont="1" applyFill="1" applyBorder="1" applyAlignment="1">
      <alignment horizontal="center" vertical="center"/>
    </xf>
    <xf numFmtId="0" fontId="28" fillId="0" borderId="0" xfId="53" quotePrefix="1" applyFont="1"/>
    <xf numFmtId="173" fontId="28" fillId="0" borderId="0" xfId="53" applyNumberFormat="1" applyFont="1" applyBorder="1" applyAlignment="1">
      <alignment horizontal="center" vertical="center"/>
    </xf>
    <xf numFmtId="0" fontId="28" fillId="0" borderId="0" xfId="53" applyFont="1" applyAlignment="1">
      <alignment horizontal="center"/>
    </xf>
    <xf numFmtId="9" fontId="28" fillId="0" borderId="0" xfId="53" applyNumberFormat="1" applyFont="1" applyAlignment="1">
      <alignment horizontal="center"/>
    </xf>
    <xf numFmtId="167" fontId="29" fillId="0" borderId="0" xfId="1" applyFont="1" applyBorder="1" applyAlignment="1">
      <alignment horizontal="left"/>
    </xf>
    <xf numFmtId="167" fontId="29" fillId="0" borderId="0" xfId="53" applyNumberFormat="1" applyFont="1" applyBorder="1" applyAlignment="1">
      <alignment horizontal="left"/>
    </xf>
    <xf numFmtId="167" fontId="28" fillId="0" borderId="0" xfId="53" applyNumberFormat="1" applyFont="1"/>
    <xf numFmtId="167" fontId="28" fillId="0" borderId="0" xfId="53" applyNumberFormat="1" applyFont="1" applyBorder="1"/>
    <xf numFmtId="0" fontId="28" fillId="0" borderId="20" xfId="53" applyFont="1" applyBorder="1" applyAlignment="1">
      <alignment vertical="center" wrapText="1"/>
    </xf>
    <xf numFmtId="14" fontId="28" fillId="0" borderId="20" xfId="53" applyNumberFormat="1" applyFont="1" applyFill="1" applyBorder="1" applyAlignment="1">
      <alignment horizontal="left" vertical="center" wrapText="1"/>
    </xf>
    <xf numFmtId="0" fontId="28" fillId="0" borderId="0" xfId="0" applyFont="1" applyFill="1"/>
    <xf numFmtId="0" fontId="30" fillId="0" borderId="0" xfId="0" applyFont="1" applyFill="1" applyBorder="1" applyAlignment="1"/>
    <xf numFmtId="17" fontId="30" fillId="0" borderId="0" xfId="6" quotePrefix="1" applyNumberFormat="1" applyFont="1" applyFill="1" applyBorder="1" applyAlignment="1"/>
    <xf numFmtId="173" fontId="28" fillId="0" borderId="20" xfId="0" applyNumberFormat="1" applyFont="1" applyBorder="1" applyAlignment="1">
      <alignment horizontal="center" vertical="center"/>
    </xf>
    <xf numFmtId="0" fontId="29" fillId="0" borderId="0" xfId="0" applyFont="1" applyFill="1" applyBorder="1" applyAlignment="1">
      <alignment vertical="center"/>
    </xf>
    <xf numFmtId="0" fontId="33" fillId="0" borderId="0" xfId="59" applyFont="1" applyBorder="1" applyAlignment="1">
      <alignment horizontal="center" vertical="center"/>
    </xf>
    <xf numFmtId="14" fontId="28" fillId="0" borderId="4" xfId="0" applyNumberFormat="1" applyFont="1" applyFill="1" applyBorder="1" applyAlignment="1">
      <alignment horizontal="left" vertical="center"/>
    </xf>
    <xf numFmtId="14" fontId="28" fillId="0" borderId="0" xfId="0" applyNumberFormat="1" applyFont="1" applyFill="1" applyBorder="1" applyAlignment="1">
      <alignment horizontal="left" vertical="center"/>
    </xf>
    <xf numFmtId="14" fontId="28" fillId="0" borderId="5" xfId="0" applyNumberFormat="1" applyFont="1" applyFill="1" applyBorder="1" applyAlignment="1">
      <alignment horizontal="left" vertical="center"/>
    </xf>
    <xf numFmtId="0" fontId="28" fillId="0" borderId="5" xfId="0" applyFont="1" applyFill="1" applyBorder="1" applyAlignment="1">
      <alignment horizontal="left" vertical="center"/>
    </xf>
    <xf numFmtId="0" fontId="28" fillId="0" borderId="5" xfId="0" applyFont="1" applyBorder="1" applyAlignment="1">
      <alignment horizontal="left" vertical="center"/>
    </xf>
    <xf numFmtId="0" fontId="28" fillId="0" borderId="7" xfId="0" applyFont="1" applyFill="1" applyBorder="1" applyAlignment="1">
      <alignment horizontal="left" vertical="center"/>
    </xf>
    <xf numFmtId="0" fontId="29" fillId="0" borderId="0" xfId="0" applyFont="1" applyBorder="1" applyAlignment="1">
      <alignment horizontal="center" vertical="center"/>
    </xf>
    <xf numFmtId="17" fontId="31" fillId="0" borderId="0" xfId="6" quotePrefix="1" applyNumberFormat="1" applyFont="1" applyBorder="1" applyAlignment="1"/>
    <xf numFmtId="0" fontId="28" fillId="0" borderId="20" xfId="0" applyFont="1" applyBorder="1" applyAlignment="1">
      <alignment horizontal="center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/>
    </xf>
    <xf numFmtId="0" fontId="28" fillId="0" borderId="20" xfId="0" applyFont="1" applyFill="1" applyBorder="1" applyAlignment="1">
      <alignment horizontal="center"/>
    </xf>
    <xf numFmtId="0" fontId="28" fillId="0" borderId="20" xfId="0" applyFont="1" applyFill="1" applyBorder="1" applyAlignment="1">
      <alignment wrapText="1"/>
    </xf>
    <xf numFmtId="0" fontId="28" fillId="0" borderId="20" xfId="0" applyFont="1" applyFill="1" applyBorder="1"/>
    <xf numFmtId="14" fontId="28" fillId="0" borderId="20" xfId="0" applyNumberFormat="1" applyFont="1" applyFill="1" applyBorder="1" applyAlignment="1">
      <alignment horizontal="center"/>
    </xf>
    <xf numFmtId="0" fontId="28" fillId="0" borderId="20" xfId="0" applyFont="1" applyFill="1" applyBorder="1" applyAlignment="1">
      <alignment horizontal="left"/>
    </xf>
    <xf numFmtId="167" fontId="28" fillId="0" borderId="0" xfId="1" applyFont="1" applyFill="1" applyAlignment="1">
      <alignment horizontal="right"/>
    </xf>
    <xf numFmtId="0" fontId="30" fillId="0" borderId="0" xfId="0" applyFont="1" applyFill="1" applyBorder="1" applyAlignment="1">
      <alignment horizontal="left"/>
    </xf>
    <xf numFmtId="0" fontId="28" fillId="0" borderId="0" xfId="0" applyFont="1" applyAlignment="1">
      <alignment horizontal="right"/>
    </xf>
    <xf numFmtId="0" fontId="28" fillId="0" borderId="0" xfId="0" applyFont="1" applyFill="1" applyAlignment="1">
      <alignment wrapText="1"/>
    </xf>
    <xf numFmtId="0" fontId="28" fillId="0" borderId="22" xfId="0" applyFont="1" applyFill="1" applyBorder="1"/>
    <xf numFmtId="0" fontId="28" fillId="0" borderId="23" xfId="0" applyFont="1" applyFill="1" applyBorder="1"/>
    <xf numFmtId="0" fontId="28" fillId="0" borderId="19" xfId="0" applyFont="1" applyFill="1" applyBorder="1"/>
    <xf numFmtId="166" fontId="28" fillId="0" borderId="20" xfId="1" applyNumberFormat="1" applyFont="1" applyBorder="1" applyAlignment="1">
      <alignment horizontal="center" vertical="center" wrapText="1"/>
    </xf>
    <xf numFmtId="166" fontId="28" fillId="0" borderId="20" xfId="6" applyNumberFormat="1" applyFont="1" applyFill="1" applyBorder="1" applyAlignment="1">
      <alignment horizontal="center"/>
    </xf>
    <xf numFmtId="167" fontId="35" fillId="0" borderId="0" xfId="1" applyFont="1" applyBorder="1" applyAlignment="1">
      <alignment horizontal="left" wrapText="1"/>
    </xf>
    <xf numFmtId="167" fontId="32" fillId="0" borderId="0" xfId="1" applyFont="1" applyBorder="1" applyAlignment="1">
      <alignment horizontal="left" wrapText="1"/>
    </xf>
    <xf numFmtId="167" fontId="34" fillId="0" borderId="0" xfId="1" applyFont="1" applyBorder="1" applyAlignment="1">
      <alignment horizontal="left" wrapText="1"/>
    </xf>
    <xf numFmtId="167" fontId="34" fillId="0" borderId="0" xfId="1" quotePrefix="1" applyFont="1" applyBorder="1" applyAlignment="1">
      <alignment horizontal="left" wrapText="1"/>
    </xf>
    <xf numFmtId="167" fontId="32" fillId="0" borderId="0" xfId="1" applyFont="1"/>
    <xf numFmtId="167" fontId="32" fillId="0" borderId="0" xfId="1" applyFont="1" applyFill="1"/>
    <xf numFmtId="0" fontId="28" fillId="0" borderId="20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/>
    </xf>
    <xf numFmtId="0" fontId="29" fillId="0" borderId="20" xfId="0" applyFont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 wrapText="1"/>
    </xf>
    <xf numFmtId="0" fontId="29" fillId="0" borderId="20" xfId="6" applyFont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left" vertical="center" wrapText="1"/>
    </xf>
    <xf numFmtId="0" fontId="29" fillId="0" borderId="20" xfId="0" applyFont="1" applyFill="1" applyBorder="1" applyAlignment="1">
      <alignment horizontal="center" vertical="center"/>
    </xf>
    <xf numFmtId="166" fontId="29" fillId="0" borderId="20" xfId="62" applyNumberFormat="1" applyFont="1" applyFill="1" applyBorder="1" applyAlignment="1">
      <alignment horizontal="center" vertical="center" wrapText="1"/>
    </xf>
    <xf numFmtId="0" fontId="29" fillId="0" borderId="0" xfId="62" applyFont="1" applyAlignment="1">
      <alignment horizontal="center" wrapText="1"/>
    </xf>
    <xf numFmtId="166" fontId="28" fillId="0" borderId="20" xfId="62" applyNumberFormat="1" applyFont="1" applyBorder="1"/>
    <xf numFmtId="166" fontId="28" fillId="0" borderId="19" xfId="62" applyNumberFormat="1" applyFont="1" applyBorder="1"/>
    <xf numFmtId="0" fontId="36" fillId="0" borderId="0" xfId="0" applyFont="1" applyAlignment="1"/>
    <xf numFmtId="0" fontId="37" fillId="0" borderId="0" xfId="0" applyFont="1"/>
    <xf numFmtId="0" fontId="36" fillId="0" borderId="0" xfId="0" applyFont="1" applyBorder="1" applyAlignment="1"/>
    <xf numFmtId="0" fontId="36" fillId="0" borderId="0" xfId="0" applyFont="1" applyBorder="1" applyAlignment="1">
      <alignment horizontal="left"/>
    </xf>
    <xf numFmtId="0" fontId="36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left" wrapText="1"/>
    </xf>
    <xf numFmtId="0" fontId="36" fillId="0" borderId="0" xfId="0" applyFont="1" applyFill="1" applyBorder="1" applyAlignment="1">
      <alignment horizontal="left" wrapText="1"/>
    </xf>
    <xf numFmtId="0" fontId="36" fillId="0" borderId="0" xfId="0" applyFont="1" applyBorder="1" applyAlignment="1" applyProtection="1">
      <alignment horizontal="right"/>
    </xf>
    <xf numFmtId="0" fontId="36" fillId="0" borderId="0" xfId="0" applyFont="1" applyFill="1" applyBorder="1" applyAlignment="1" applyProtection="1"/>
    <xf numFmtId="0" fontId="36" fillId="0" borderId="0" xfId="0" applyFont="1" applyFill="1" applyBorder="1" applyAlignment="1">
      <alignment horizontal="center" wrapText="1"/>
    </xf>
    <xf numFmtId="0" fontId="37" fillId="0" borderId="0" xfId="0" applyFont="1" applyBorder="1" applyAlignment="1" applyProtection="1"/>
    <xf numFmtId="0" fontId="38" fillId="0" borderId="0" xfId="59" applyFont="1" applyBorder="1" applyAlignment="1" applyProtection="1"/>
    <xf numFmtId="0" fontId="37" fillId="0" borderId="0" xfId="0" applyFont="1" applyProtection="1"/>
    <xf numFmtId="167" fontId="37" fillId="0" borderId="0" xfId="0" applyNumberFormat="1" applyFont="1" applyProtection="1"/>
    <xf numFmtId="167" fontId="37" fillId="35" borderId="3" xfId="1" applyNumberFormat="1" applyFont="1" applyFill="1" applyBorder="1" applyAlignment="1" applyProtection="1"/>
    <xf numFmtId="167" fontId="38" fillId="0" borderId="0" xfId="59" quotePrefix="1" applyNumberFormat="1" applyFont="1" applyFill="1" applyBorder="1" applyAlignment="1" applyProtection="1"/>
    <xf numFmtId="0" fontId="38" fillId="0" borderId="0" xfId="59" applyFont="1"/>
    <xf numFmtId="0" fontId="37" fillId="0" borderId="0" xfId="0" applyFont="1" applyFill="1" applyBorder="1"/>
    <xf numFmtId="0" fontId="38" fillId="0" borderId="0" xfId="59" applyFont="1" applyFill="1" applyBorder="1"/>
    <xf numFmtId="167" fontId="37" fillId="0" borderId="0" xfId="1" applyNumberFormat="1" applyFont="1" applyFill="1" applyBorder="1" applyAlignment="1" applyProtection="1"/>
    <xf numFmtId="0" fontId="37" fillId="0" borderId="0" xfId="0" applyFont="1" applyBorder="1" applyProtection="1"/>
    <xf numFmtId="167" fontId="37" fillId="0" borderId="0" xfId="0" applyNumberFormat="1" applyFont="1" applyBorder="1" applyProtection="1"/>
    <xf numFmtId="0" fontId="36" fillId="0" borderId="0" xfId="0" applyFont="1" applyBorder="1" applyAlignment="1" applyProtection="1">
      <alignment horizontal="left"/>
    </xf>
    <xf numFmtId="0" fontId="37" fillId="0" borderId="0" xfId="0" applyFont="1" applyBorder="1" applyAlignment="1" applyProtection="1">
      <alignment horizontal="left"/>
    </xf>
    <xf numFmtId="0" fontId="36" fillId="0" borderId="0" xfId="0" applyFont="1"/>
    <xf numFmtId="167" fontId="37" fillId="0" borderId="3" xfId="1" applyNumberFormat="1" applyFont="1" applyFill="1" applyBorder="1" applyAlignment="1" applyProtection="1">
      <alignment horizontal="center"/>
    </xf>
    <xf numFmtId="167" fontId="38" fillId="0" borderId="0" xfId="59" applyNumberFormat="1" applyFont="1" applyFill="1" applyBorder="1" applyAlignment="1" applyProtection="1">
      <alignment horizontal="center"/>
    </xf>
    <xf numFmtId="0" fontId="37" fillId="0" borderId="0" xfId="0" quotePrefix="1" applyFont="1"/>
    <xf numFmtId="0" fontId="38" fillId="0" borderId="0" xfId="59" quotePrefix="1" applyFont="1"/>
    <xf numFmtId="167" fontId="38" fillId="0" borderId="0" xfId="59" applyNumberFormat="1" applyFont="1" applyBorder="1" applyAlignment="1" applyProtection="1">
      <alignment horizontal="center"/>
    </xf>
    <xf numFmtId="0" fontId="37" fillId="0" borderId="0" xfId="0" applyFont="1" applyBorder="1" applyAlignment="1" applyProtection="1">
      <alignment horizontal="left" indent="2"/>
    </xf>
    <xf numFmtId="0" fontId="37" fillId="0" borderId="0" xfId="0" applyFont="1" applyFill="1" applyBorder="1" applyAlignment="1" applyProtection="1"/>
    <xf numFmtId="0" fontId="37" fillId="0" borderId="1" xfId="0" applyFont="1" applyFill="1" applyBorder="1" applyAlignment="1" applyProtection="1"/>
    <xf numFmtId="167" fontId="37" fillId="0" borderId="32" xfId="1" applyNumberFormat="1" applyFont="1" applyFill="1" applyBorder="1" applyAlignment="1" applyProtection="1">
      <alignment horizontal="center"/>
    </xf>
    <xf numFmtId="0" fontId="37" fillId="0" borderId="0" xfId="0" applyFont="1" applyFill="1" applyBorder="1" applyProtection="1"/>
    <xf numFmtId="167" fontId="37" fillId="0" borderId="0" xfId="0" applyNumberFormat="1" applyFont="1" applyBorder="1" applyAlignment="1" applyProtection="1"/>
    <xf numFmtId="0" fontId="36" fillId="0" borderId="0" xfId="0" applyFont="1" applyFill="1" applyBorder="1" applyAlignment="1" applyProtection="1">
      <alignment horizontal="left"/>
    </xf>
    <xf numFmtId="3" fontId="37" fillId="0" borderId="0" xfId="0" applyNumberFormat="1" applyFont="1" applyFill="1" applyBorder="1" applyAlignment="1" applyProtection="1">
      <alignment horizontal="center"/>
    </xf>
    <xf numFmtId="167" fontId="37" fillId="0" borderId="0" xfId="0" applyNumberFormat="1" applyFont="1" applyFill="1" applyBorder="1" applyAlignment="1" applyProtection="1">
      <alignment horizontal="center"/>
    </xf>
    <xf numFmtId="167" fontId="36" fillId="0" borderId="0" xfId="0" applyNumberFormat="1" applyFont="1" applyFill="1" applyBorder="1" applyAlignment="1" applyProtection="1"/>
    <xf numFmtId="167" fontId="37" fillId="0" borderId="33" xfId="1" applyNumberFormat="1" applyFont="1" applyFill="1" applyBorder="1" applyAlignment="1" applyProtection="1">
      <alignment horizontal="center"/>
    </xf>
    <xf numFmtId="0" fontId="37" fillId="0" borderId="0" xfId="0" applyFont="1" applyAlignment="1" applyProtection="1">
      <alignment horizontal="left" indent="1"/>
    </xf>
    <xf numFmtId="0" fontId="36" fillId="0" borderId="0" xfId="0" applyFont="1" applyFill="1" applyBorder="1" applyAlignment="1" applyProtection="1">
      <alignment horizontal="center" vertical="center" textRotation="90"/>
    </xf>
    <xf numFmtId="167" fontId="36" fillId="0" borderId="0" xfId="0" applyNumberFormat="1" applyFont="1" applyFill="1" applyBorder="1" applyAlignment="1" applyProtection="1">
      <alignment horizontal="center" vertical="center" textRotation="90"/>
    </xf>
    <xf numFmtId="0" fontId="37" fillId="0" borderId="0" xfId="0" applyFont="1" applyFill="1" applyBorder="1" applyAlignment="1" applyProtection="1">
      <alignment horizontal="left"/>
    </xf>
    <xf numFmtId="0" fontId="37" fillId="0" borderId="0" xfId="0" applyFont="1" applyFill="1" applyBorder="1" applyAlignment="1" applyProtection="1">
      <alignment horizontal="left" indent="2"/>
    </xf>
    <xf numFmtId="0" fontId="37" fillId="0" borderId="0" xfId="16" applyFont="1" applyFill="1" applyBorder="1" applyAlignment="1" applyProtection="1">
      <alignment horizontal="left"/>
    </xf>
    <xf numFmtId="0" fontId="37" fillId="0" borderId="0" xfId="16" applyFont="1" applyFill="1" applyBorder="1" applyAlignment="1" applyProtection="1">
      <alignment horizontal="left" indent="2"/>
    </xf>
    <xf numFmtId="0" fontId="37" fillId="0" borderId="0" xfId="27" applyFont="1" applyFill="1" applyBorder="1" applyAlignment="1" applyProtection="1">
      <alignment horizontal="left" indent="2"/>
    </xf>
    <xf numFmtId="0" fontId="37" fillId="0" borderId="1" xfId="0" applyFont="1" applyFill="1" applyBorder="1" applyAlignment="1" applyProtection="1">
      <alignment horizontal="left" indent="2"/>
    </xf>
    <xf numFmtId="167" fontId="37" fillId="0" borderId="3" xfId="0" applyNumberFormat="1" applyFont="1" applyBorder="1" applyProtection="1"/>
    <xf numFmtId="167" fontId="37" fillId="0" borderId="0" xfId="1" applyNumberFormat="1" applyFont="1" applyFill="1" applyBorder="1" applyAlignment="1" applyProtection="1">
      <alignment horizontal="center"/>
    </xf>
    <xf numFmtId="167" fontId="37" fillId="0" borderId="0" xfId="0" applyNumberFormat="1" applyFont="1"/>
    <xf numFmtId="0" fontId="37" fillId="0" borderId="2" xfId="0" applyFont="1" applyFill="1" applyBorder="1" applyAlignment="1" applyProtection="1">
      <alignment horizontal="left" indent="2"/>
    </xf>
    <xf numFmtId="0" fontId="37" fillId="0" borderId="0" xfId="0" applyFont="1" applyBorder="1" applyAlignment="1" applyProtection="1">
      <alignment horizontal="center"/>
    </xf>
    <xf numFmtId="0" fontId="37" fillId="0" borderId="0" xfId="0" applyFont="1" applyAlignment="1" applyProtection="1">
      <alignment horizontal="left"/>
    </xf>
    <xf numFmtId="167" fontId="37" fillId="0" borderId="0" xfId="0" applyNumberFormat="1" applyFont="1" applyAlignment="1" applyProtection="1">
      <alignment horizontal="left"/>
    </xf>
    <xf numFmtId="0" fontId="37" fillId="0" borderId="2" xfId="0" applyFont="1" applyFill="1" applyBorder="1" applyAlignment="1" applyProtection="1"/>
    <xf numFmtId="167" fontId="37" fillId="0" borderId="33" xfId="0" applyNumberFormat="1" applyFont="1" applyBorder="1" applyAlignment="1" applyProtection="1">
      <alignment horizontal="left"/>
    </xf>
    <xf numFmtId="0" fontId="37" fillId="0" borderId="0" xfId="0" applyFont="1" applyAlignment="1" applyProtection="1"/>
    <xf numFmtId="167" fontId="37" fillId="0" borderId="33" xfId="0" applyNumberFormat="1" applyFont="1" applyBorder="1" applyAlignment="1" applyProtection="1"/>
    <xf numFmtId="0" fontId="37" fillId="0" borderId="0" xfId="0" applyFont="1" applyFill="1" applyProtection="1"/>
    <xf numFmtId="167" fontId="37" fillId="0" borderId="0" xfId="0" applyNumberFormat="1" applyFont="1" applyFill="1" applyProtection="1"/>
    <xf numFmtId="167" fontId="37" fillId="0" borderId="3" xfId="0" applyNumberFormat="1" applyFont="1" applyFill="1" applyBorder="1" applyProtection="1"/>
    <xf numFmtId="0" fontId="37" fillId="0" borderId="0" xfId="17" applyFont="1" applyFill="1" applyBorder="1" applyAlignment="1" applyProtection="1">
      <alignment horizontal="left"/>
    </xf>
    <xf numFmtId="0" fontId="37" fillId="0" borderId="0" xfId="0" applyFont="1" applyFill="1" applyBorder="1" applyAlignment="1" applyProtection="1">
      <alignment wrapText="1"/>
    </xf>
    <xf numFmtId="167" fontId="37" fillId="0" borderId="0" xfId="0" applyNumberFormat="1" applyFont="1" applyFill="1" applyBorder="1" applyAlignment="1" applyProtection="1">
      <alignment wrapText="1"/>
    </xf>
    <xf numFmtId="0" fontId="36" fillId="0" borderId="0" xfId="17" applyFont="1" applyFill="1" applyBorder="1" applyAlignment="1" applyProtection="1">
      <alignment horizontal="left"/>
    </xf>
    <xf numFmtId="0" fontId="36" fillId="0" borderId="0" xfId="0" applyFont="1" applyAlignment="1">
      <alignment horizontal="left"/>
    </xf>
    <xf numFmtId="0" fontId="37" fillId="0" borderId="0" xfId="0" applyFont="1" applyFill="1"/>
    <xf numFmtId="0" fontId="37" fillId="0" borderId="0" xfId="0" applyFont="1" applyFill="1" applyBorder="1" applyAlignment="1" applyProtection="1">
      <alignment horizontal="center" vertical="center"/>
    </xf>
    <xf numFmtId="49" fontId="36" fillId="0" borderId="0" xfId="0" applyNumberFormat="1" applyFont="1" applyFill="1" applyBorder="1" applyAlignment="1" applyProtection="1">
      <alignment horizontal="center"/>
    </xf>
    <xf numFmtId="0" fontId="37" fillId="0" borderId="0" xfId="0" applyFont="1" applyFill="1" applyBorder="1" applyAlignment="1" applyProtection="1">
      <alignment horizontal="center"/>
    </xf>
    <xf numFmtId="176" fontId="36" fillId="0" borderId="0" xfId="1" quotePrefix="1" applyNumberFormat="1" applyFont="1" applyFill="1" applyBorder="1" applyAlignment="1" applyProtection="1">
      <alignment horizontal="right"/>
    </xf>
    <xf numFmtId="0" fontId="40" fillId="0" borderId="0" xfId="0" applyFont="1" applyAlignment="1">
      <alignment horizontal="left"/>
    </xf>
    <xf numFmtId="0" fontId="37" fillId="0" borderId="0" xfId="0" applyFont="1" applyAlignment="1">
      <alignment horizontal="center"/>
    </xf>
    <xf numFmtId="0" fontId="36" fillId="0" borderId="0" xfId="0" applyFont="1" applyFill="1" applyAlignment="1">
      <alignment horizontal="left"/>
    </xf>
    <xf numFmtId="0" fontId="37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40" fillId="0" borderId="0" xfId="0" applyFont="1" applyBorder="1" applyAlignment="1"/>
    <xf numFmtId="0" fontId="36" fillId="0" borderId="0" xfId="0" applyFont="1" applyFill="1" applyBorder="1" applyAlignment="1"/>
    <xf numFmtId="0" fontId="40" fillId="0" borderId="0" xfId="0" applyFont="1" applyBorder="1" applyAlignment="1">
      <alignment horizontal="left"/>
    </xf>
    <xf numFmtId="17" fontId="36" fillId="0" borderId="0" xfId="0" quotePrefix="1" applyNumberFormat="1" applyFont="1" applyFill="1" applyBorder="1" applyAlignment="1">
      <alignment horizontal="left"/>
    </xf>
    <xf numFmtId="0" fontId="40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 vertical="center" wrapText="1"/>
    </xf>
    <xf numFmtId="0" fontId="37" fillId="0" borderId="0" xfId="0" applyFont="1" applyAlignment="1">
      <alignment wrapText="1"/>
    </xf>
    <xf numFmtId="0" fontId="37" fillId="0" borderId="0" xfId="0" applyFont="1" applyBorder="1"/>
    <xf numFmtId="0" fontId="37" fillId="0" borderId="0" xfId="0" applyFont="1" applyAlignment="1">
      <alignment horizontal="left"/>
    </xf>
    <xf numFmtId="0" fontId="36" fillId="0" borderId="20" xfId="0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horizontal="center" vertical="center"/>
    </xf>
    <xf numFmtId="0" fontId="37" fillId="0" borderId="20" xfId="0" applyFont="1" applyFill="1" applyBorder="1" applyAlignment="1">
      <alignment vertical="center"/>
    </xf>
    <xf numFmtId="0" fontId="37" fillId="0" borderId="20" xfId="0" applyFont="1" applyFill="1" applyBorder="1" applyAlignment="1">
      <alignment horizontal="left" vertical="center"/>
    </xf>
    <xf numFmtId="166" fontId="37" fillId="0" borderId="20" xfId="52" applyFont="1" applyFill="1" applyBorder="1" applyAlignment="1">
      <alignment horizontal="left" vertical="center"/>
    </xf>
    <xf numFmtId="0" fontId="37" fillId="0" borderId="20" xfId="0" applyFont="1" applyFill="1" applyBorder="1" applyAlignment="1">
      <alignment horizontal="left" vertical="center" wrapText="1"/>
    </xf>
    <xf numFmtId="0" fontId="37" fillId="0" borderId="20" xfId="0" applyFont="1" applyBorder="1" applyAlignment="1">
      <alignment horizontal="center" vertical="center"/>
    </xf>
    <xf numFmtId="0" fontId="37" fillId="0" borderId="20" xfId="0" applyFont="1" applyBorder="1" applyAlignment="1">
      <alignment horizontal="left" vertical="center"/>
    </xf>
    <xf numFmtId="0" fontId="28" fillId="0" borderId="0" xfId="53" applyFont="1" applyFill="1" applyAlignment="1">
      <alignment horizontal="center" vertical="center"/>
    </xf>
    <xf numFmtId="0" fontId="28" fillId="0" borderId="20" xfId="53" applyFont="1" applyFill="1" applyBorder="1" applyAlignment="1">
      <alignment vertical="center" wrapText="1"/>
    </xf>
    <xf numFmtId="0" fontId="28" fillId="0" borderId="20" xfId="53" applyFont="1" applyFill="1" applyBorder="1" applyAlignment="1">
      <alignment horizontal="left" vertical="center"/>
    </xf>
    <xf numFmtId="0" fontId="28" fillId="0" borderId="20" xfId="53" applyFont="1" applyFill="1" applyBorder="1" applyAlignment="1">
      <alignment horizontal="center" vertical="center" wrapText="1"/>
    </xf>
    <xf numFmtId="0" fontId="29" fillId="0" borderId="0" xfId="6" applyFont="1" applyAlignment="1"/>
    <xf numFmtId="0" fontId="30" fillId="0" borderId="0" xfId="6" applyFont="1" applyAlignment="1">
      <alignment horizontal="left"/>
    </xf>
    <xf numFmtId="0" fontId="28" fillId="0" borderId="0" xfId="6" applyFont="1" applyAlignment="1">
      <alignment horizontal="center"/>
    </xf>
    <xf numFmtId="0" fontId="29" fillId="0" borderId="0" xfId="6" applyFont="1" applyAlignment="1">
      <alignment horizontal="right"/>
    </xf>
    <xf numFmtId="0" fontId="28" fillId="0" borderId="0" xfId="6" applyFont="1" applyAlignment="1">
      <alignment horizontal="left" indent="1"/>
    </xf>
    <xf numFmtId="0" fontId="28" fillId="0" borderId="0" xfId="6" quotePrefix="1" applyFont="1" applyFill="1" applyAlignment="1">
      <alignment horizontal="left" vertical="top"/>
    </xf>
    <xf numFmtId="0" fontId="30" fillId="0" borderId="0" xfId="6" applyFont="1" applyAlignment="1">
      <alignment horizontal="center"/>
    </xf>
    <xf numFmtId="0" fontId="28" fillId="0" borderId="0" xfId="6" applyFont="1" applyAlignment="1">
      <alignment horizontal="left"/>
    </xf>
    <xf numFmtId="0" fontId="29" fillId="0" borderId="0" xfId="6" applyFont="1" applyAlignment="1">
      <alignment horizontal="left"/>
    </xf>
    <xf numFmtId="0" fontId="33" fillId="0" borderId="0" xfId="6" applyFont="1" applyBorder="1"/>
    <xf numFmtId="0" fontId="29" fillId="0" borderId="0" xfId="6" applyFont="1" applyBorder="1" applyAlignment="1">
      <alignment horizontal="left"/>
    </xf>
    <xf numFmtId="0" fontId="28" fillId="0" borderId="0" xfId="6" applyFont="1" applyBorder="1" applyAlignment="1">
      <alignment horizontal="center"/>
    </xf>
    <xf numFmtId="0" fontId="28" fillId="0" borderId="0" xfId="6" quotePrefix="1" applyFont="1" applyBorder="1"/>
    <xf numFmtId="0" fontId="33" fillId="0" borderId="0" xfId="6" applyFont="1" applyFill="1" applyBorder="1"/>
    <xf numFmtId="17" fontId="29" fillId="0" borderId="0" xfId="6" quotePrefix="1" applyNumberFormat="1" applyFont="1" applyFill="1" applyBorder="1" applyAlignment="1">
      <alignment horizontal="left"/>
    </xf>
    <xf numFmtId="17" fontId="29" fillId="0" borderId="0" xfId="6" quotePrefix="1" applyNumberFormat="1" applyFont="1" applyBorder="1" applyAlignment="1">
      <alignment horizontal="left"/>
    </xf>
    <xf numFmtId="0" fontId="28" fillId="0" borderId="0" xfId="6" applyFont="1" applyFill="1" applyBorder="1" applyAlignment="1">
      <alignment horizontal="left"/>
    </xf>
    <xf numFmtId="0" fontId="28" fillId="0" borderId="0" xfId="6" applyFont="1" applyBorder="1"/>
    <xf numFmtId="0" fontId="28" fillId="0" borderId="20" xfId="6" applyFont="1" applyFill="1" applyBorder="1" applyAlignment="1">
      <alignment horizontal="left" vertical="center" wrapText="1"/>
    </xf>
    <xf numFmtId="166" fontId="28" fillId="0" borderId="20" xfId="52" applyFont="1" applyFill="1" applyBorder="1" applyAlignment="1">
      <alignment vertical="center"/>
    </xf>
    <xf numFmtId="0" fontId="28" fillId="0" borderId="20" xfId="6" applyFont="1" applyFill="1" applyBorder="1" applyAlignment="1">
      <alignment horizontal="left" vertical="center"/>
    </xf>
    <xf numFmtId="174" fontId="28" fillId="0" borderId="20" xfId="52" applyNumberFormat="1" applyFont="1" applyFill="1" applyBorder="1" applyAlignment="1">
      <alignment horizontal="center" vertical="center"/>
    </xf>
    <xf numFmtId="174" fontId="28" fillId="0" borderId="20" xfId="52" applyNumberFormat="1" applyFont="1" applyFill="1" applyBorder="1" applyAlignment="1">
      <alignment horizontal="left" vertical="center" wrapText="1"/>
    </xf>
    <xf numFmtId="0" fontId="29" fillId="0" borderId="0" xfId="6" applyFont="1" applyFill="1" applyBorder="1" applyAlignment="1">
      <alignment horizontal="left" vertical="center"/>
    </xf>
    <xf numFmtId="0" fontId="28" fillId="0" borderId="0" xfId="6" applyFont="1" applyFill="1" applyAlignment="1">
      <alignment horizontal="left" vertical="center"/>
    </xf>
    <xf numFmtId="0" fontId="28" fillId="0" borderId="0" xfId="6" applyFont="1" applyFill="1" applyAlignment="1">
      <alignment horizontal="center" vertical="center"/>
    </xf>
    <xf numFmtId="169" fontId="28" fillId="0" borderId="0" xfId="1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/>
    </xf>
    <xf numFmtId="0" fontId="30" fillId="0" borderId="0" xfId="6" applyFont="1" applyBorder="1" applyAlignment="1">
      <alignment horizontal="left"/>
    </xf>
    <xf numFmtId="177" fontId="30" fillId="0" borderId="0" xfId="6" applyNumberFormat="1" applyFont="1" applyBorder="1" applyAlignment="1">
      <alignment horizontal="left"/>
    </xf>
    <xf numFmtId="0" fontId="29" fillId="0" borderId="0" xfId="6" applyFont="1" applyBorder="1"/>
    <xf numFmtId="0" fontId="28" fillId="0" borderId="0" xfId="6" applyFont="1" applyAlignment="1">
      <alignment vertical="center"/>
    </xf>
    <xf numFmtId="166" fontId="28" fillId="0" borderId="20" xfId="52" applyFont="1" applyBorder="1" applyAlignment="1">
      <alignment horizontal="center" vertical="center" wrapText="1"/>
    </xf>
    <xf numFmtId="0" fontId="29" fillId="0" borderId="6" xfId="6" applyFont="1" applyBorder="1" applyAlignment="1">
      <alignment vertical="center"/>
    </xf>
    <xf numFmtId="0" fontId="33" fillId="0" borderId="0" xfId="59" applyFont="1"/>
    <xf numFmtId="166" fontId="29" fillId="0" borderId="20" xfId="52" applyFont="1" applyBorder="1" applyAlignment="1">
      <alignment horizontal="center" vertical="center"/>
    </xf>
    <xf numFmtId="166" fontId="28" fillId="0" borderId="19" xfId="52" applyFont="1" applyFill="1" applyBorder="1" applyAlignment="1">
      <alignment horizontal="center" vertical="center"/>
    </xf>
    <xf numFmtId="166" fontId="28" fillId="0" borderId="19" xfId="52" applyFont="1" applyBorder="1" applyAlignment="1">
      <alignment horizontal="center" vertical="center" wrapText="1"/>
    </xf>
    <xf numFmtId="0" fontId="28" fillId="0" borderId="19" xfId="52" applyNumberFormat="1" applyFont="1" applyFill="1" applyBorder="1" applyAlignment="1">
      <alignment horizontal="left" vertical="center" wrapText="1"/>
    </xf>
    <xf numFmtId="166" fontId="28" fillId="0" borderId="20" xfId="52" applyFont="1" applyFill="1" applyBorder="1" applyAlignment="1">
      <alignment horizontal="center" vertical="center"/>
    </xf>
    <xf numFmtId="0" fontId="28" fillId="0" borderId="20" xfId="52" applyNumberFormat="1" applyFont="1" applyFill="1" applyBorder="1" applyAlignment="1">
      <alignment horizontal="left" vertical="center" wrapText="1"/>
    </xf>
    <xf numFmtId="166" fontId="28" fillId="0" borderId="0" xfId="52" applyFont="1" applyBorder="1" applyAlignment="1">
      <alignment horizontal="center" vertical="center"/>
    </xf>
    <xf numFmtId="166" fontId="29" fillId="0" borderId="0" xfId="52" applyFont="1" applyBorder="1" applyAlignment="1">
      <alignment horizontal="center" vertical="center"/>
    </xf>
    <xf numFmtId="0" fontId="30" fillId="0" borderId="0" xfId="0" applyFont="1" applyAlignment="1">
      <alignment horizontal="left" wrapText="1"/>
    </xf>
    <xf numFmtId="0" fontId="33" fillId="0" borderId="0" xfId="0" applyFont="1" applyBorder="1"/>
    <xf numFmtId="0" fontId="33" fillId="0" borderId="0" xfId="0" applyFont="1" applyBorder="1" applyAlignment="1">
      <alignment wrapText="1"/>
    </xf>
    <xf numFmtId="0" fontId="29" fillId="0" borderId="0" xfId="0" applyFont="1" applyAlignment="1">
      <alignment horizontal="center"/>
    </xf>
    <xf numFmtId="0" fontId="30" fillId="0" borderId="0" xfId="0" applyFont="1" applyBorder="1" applyAlignment="1">
      <alignment wrapText="1"/>
    </xf>
    <xf numFmtId="17" fontId="30" fillId="0" borderId="0" xfId="6" quotePrefix="1" applyNumberFormat="1" applyFont="1" applyBorder="1" applyAlignment="1">
      <alignment wrapText="1"/>
    </xf>
    <xf numFmtId="166" fontId="28" fillId="0" borderId="20" xfId="52" applyFont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left" vertical="center" wrapText="1"/>
    </xf>
    <xf numFmtId="0" fontId="28" fillId="0" borderId="19" xfId="0" applyFont="1" applyFill="1" applyBorder="1" applyAlignment="1">
      <alignment horizontal="left" vertical="center"/>
    </xf>
    <xf numFmtId="0" fontId="28" fillId="0" borderId="22" xfId="6" applyFont="1" applyFill="1" applyBorder="1" applyAlignment="1">
      <alignment horizontal="left" vertical="center" wrapText="1"/>
    </xf>
    <xf numFmtId="174" fontId="28" fillId="0" borderId="21" xfId="52" applyNumberFormat="1" applyFont="1" applyFill="1" applyBorder="1" applyAlignment="1">
      <alignment horizontal="left" vertical="center" wrapText="1"/>
    </xf>
    <xf numFmtId="174" fontId="28" fillId="0" borderId="21" xfId="52" applyNumberFormat="1" applyFont="1" applyFill="1" applyBorder="1" applyAlignment="1">
      <alignment horizontal="center" vertical="center"/>
    </xf>
    <xf numFmtId="0" fontId="28" fillId="0" borderId="21" xfId="6" applyFont="1" applyFill="1" applyBorder="1" applyAlignment="1">
      <alignment horizontal="left" vertical="center" wrapText="1"/>
    </xf>
    <xf numFmtId="0" fontId="28" fillId="0" borderId="20" xfId="53" applyNumberFormat="1" applyFont="1" applyFill="1" applyBorder="1" applyAlignment="1">
      <alignment horizontal="center" vertical="center" wrapText="1"/>
    </xf>
    <xf numFmtId="174" fontId="28" fillId="0" borderId="20" xfId="52" applyNumberFormat="1" applyFont="1" applyFill="1" applyBorder="1" applyAlignment="1">
      <alignment horizontal="center" vertical="center" wrapText="1"/>
    </xf>
    <xf numFmtId="174" fontId="28" fillId="0" borderId="20" xfId="52" applyNumberFormat="1" applyFont="1" applyFill="1" applyBorder="1" applyAlignment="1">
      <alignment vertical="center" wrapText="1"/>
    </xf>
    <xf numFmtId="0" fontId="28" fillId="0" borderId="18" xfId="53" applyFont="1" applyFill="1" applyBorder="1" applyAlignment="1">
      <alignment horizontal="center" vertical="center" wrapText="1"/>
    </xf>
    <xf numFmtId="0" fontId="28" fillId="0" borderId="20" xfId="53" applyFont="1" applyBorder="1" applyAlignment="1">
      <alignment horizontal="center" vertical="center" wrapText="1"/>
    </xf>
    <xf numFmtId="166" fontId="28" fillId="0" borderId="20" xfId="52" applyFont="1" applyBorder="1" applyAlignment="1">
      <alignment vertical="center" wrapText="1"/>
    </xf>
    <xf numFmtId="0" fontId="28" fillId="0" borderId="18" xfId="53" applyFont="1" applyFill="1" applyBorder="1" applyAlignment="1">
      <alignment vertical="center" wrapText="1"/>
    </xf>
    <xf numFmtId="173" fontId="28" fillId="0" borderId="20" xfId="53" applyNumberFormat="1" applyFont="1" applyBorder="1" applyAlignment="1">
      <alignment vertical="center" wrapText="1"/>
    </xf>
    <xf numFmtId="166" fontId="28" fillId="0" borderId="20" xfId="52" applyFont="1" applyFill="1" applyBorder="1" applyAlignment="1">
      <alignment vertical="center" wrapText="1"/>
    </xf>
    <xf numFmtId="0" fontId="28" fillId="0" borderId="0" xfId="53" applyFont="1" applyAlignment="1">
      <alignment wrapText="1"/>
    </xf>
    <xf numFmtId="0" fontId="28" fillId="0" borderId="0" xfId="53" applyFont="1" applyFill="1" applyAlignment="1">
      <alignment wrapText="1"/>
    </xf>
    <xf numFmtId="0" fontId="28" fillId="0" borderId="0" xfId="0" applyFont="1" applyAlignment="1">
      <alignment horizontal="center" vertical="top" wrapText="1"/>
    </xf>
    <xf numFmtId="0" fontId="28" fillId="0" borderId="19" xfId="0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left" vertical="center"/>
    </xf>
    <xf numFmtId="0" fontId="29" fillId="0" borderId="20" xfId="62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 wrapText="1"/>
    </xf>
    <xf numFmtId="0" fontId="29" fillId="0" borderId="20" xfId="53" applyFont="1" applyFill="1" applyBorder="1" applyAlignment="1">
      <alignment horizontal="center" vertical="center"/>
    </xf>
    <xf numFmtId="0" fontId="29" fillId="0" borderId="20" xfId="53" applyFont="1" applyFill="1" applyBorder="1" applyAlignment="1">
      <alignment horizontal="center" vertical="center" wrapText="1"/>
    </xf>
    <xf numFmtId="0" fontId="29" fillId="0" borderId="20" xfId="6" applyFont="1" applyFill="1" applyBorder="1" applyAlignment="1">
      <alignment horizontal="center" vertical="center" wrapText="1"/>
    </xf>
    <xf numFmtId="0" fontId="28" fillId="0" borderId="21" xfId="6" applyFont="1" applyBorder="1" applyAlignment="1">
      <alignment horizontal="center" vertical="center" wrapText="1"/>
    </xf>
    <xf numFmtId="0" fontId="28" fillId="0" borderId="20" xfId="6" applyFont="1" applyBorder="1" applyAlignment="1">
      <alignment horizontal="center" vertical="center" wrapText="1"/>
    </xf>
    <xf numFmtId="0" fontId="29" fillId="0" borderId="18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36" fillId="33" borderId="0" xfId="0" applyFont="1" applyFill="1" applyBorder="1" applyAlignment="1">
      <alignment horizontal="left" wrapText="1"/>
    </xf>
    <xf numFmtId="0" fontId="36" fillId="33" borderId="0" xfId="0" applyFont="1" applyFill="1" applyBorder="1" applyAlignment="1" applyProtection="1">
      <alignment horizontal="left" vertical="center"/>
    </xf>
    <xf numFmtId="0" fontId="36" fillId="33" borderId="0" xfId="0" applyFont="1" applyFill="1" applyBorder="1" applyAlignment="1">
      <alignment horizontal="left"/>
    </xf>
    <xf numFmtId="0" fontId="28" fillId="0" borderId="0" xfId="64" applyFont="1"/>
    <xf numFmtId="0" fontId="28" fillId="0" borderId="0" xfId="64" applyFont="1" applyAlignment="1">
      <alignment vertical="center"/>
    </xf>
    <xf numFmtId="0" fontId="28" fillId="0" borderId="0" xfId="64" applyFont="1" applyAlignment="1">
      <alignment wrapText="1"/>
    </xf>
    <xf numFmtId="0" fontId="29" fillId="0" borderId="0" xfId="64" applyFont="1"/>
    <xf numFmtId="167" fontId="28" fillId="0" borderId="20" xfId="65" applyFont="1" applyFill="1" applyBorder="1" applyAlignment="1">
      <alignment horizontal="center" vertical="center" wrapText="1"/>
    </xf>
    <xf numFmtId="166" fontId="28" fillId="0" borderId="20" xfId="1" applyNumberFormat="1" applyFont="1" applyFill="1" applyBorder="1" applyAlignment="1">
      <alignment horizontal="center" vertical="center" wrapText="1"/>
    </xf>
    <xf numFmtId="166" fontId="28" fillId="0" borderId="20" xfId="65" applyNumberFormat="1" applyFont="1" applyFill="1" applyBorder="1" applyAlignment="1">
      <alignment horizontal="center" vertical="center" wrapText="1"/>
    </xf>
    <xf numFmtId="9" fontId="28" fillId="0" borderId="20" xfId="66" applyFont="1" applyFill="1" applyBorder="1" applyAlignment="1">
      <alignment horizontal="center" vertical="center" wrapText="1"/>
    </xf>
    <xf numFmtId="0" fontId="28" fillId="0" borderId="20" xfId="64" applyFont="1" applyFill="1" applyBorder="1" applyAlignment="1">
      <alignment horizontal="center" vertical="center"/>
    </xf>
    <xf numFmtId="0" fontId="28" fillId="0" borderId="20" xfId="64" applyFont="1" applyFill="1" applyBorder="1"/>
    <xf numFmtId="167" fontId="28" fillId="0" borderId="20" xfId="65" applyFont="1" applyBorder="1" applyAlignment="1">
      <alignment horizontal="center" vertical="center" wrapText="1"/>
    </xf>
    <xf numFmtId="166" fontId="28" fillId="0" borderId="20" xfId="65" applyNumberFormat="1" applyFont="1" applyBorder="1" applyAlignment="1">
      <alignment horizontal="center" vertical="center" wrapText="1"/>
    </xf>
    <xf numFmtId="0" fontId="28" fillId="0" borderId="20" xfId="64" applyFont="1" applyBorder="1" applyAlignment="1">
      <alignment horizontal="center" vertical="center"/>
    </xf>
    <xf numFmtId="9" fontId="28" fillId="0" borderId="20" xfId="66" applyFont="1" applyBorder="1" applyAlignment="1">
      <alignment horizontal="center" vertical="center" wrapText="1"/>
    </xf>
    <xf numFmtId="0" fontId="28" fillId="0" borderId="20" xfId="64" applyFont="1" applyBorder="1"/>
    <xf numFmtId="175" fontId="28" fillId="0" borderId="20" xfId="65" applyNumberFormat="1" applyFont="1" applyBorder="1" applyAlignment="1">
      <alignment horizontal="center" vertical="center" wrapText="1"/>
    </xf>
    <xf numFmtId="0" fontId="28" fillId="0" borderId="0" xfId="64" applyFont="1" applyFill="1" applyAlignment="1">
      <alignment horizontal="center" wrapText="1"/>
    </xf>
    <xf numFmtId="0" fontId="28" fillId="0" borderId="0" xfId="64" applyFont="1" applyAlignment="1">
      <alignment horizontal="right" vertical="center"/>
    </xf>
    <xf numFmtId="9" fontId="28" fillId="0" borderId="0" xfId="66" applyNumberFormat="1" applyFont="1"/>
    <xf numFmtId="0" fontId="29" fillId="0" borderId="20" xfId="67" applyFont="1" applyFill="1" applyBorder="1" applyAlignment="1">
      <alignment horizontal="center" vertical="center" wrapText="1"/>
    </xf>
    <xf numFmtId="0" fontId="29" fillId="0" borderId="0" xfId="67" applyFont="1" applyAlignment="1">
      <alignment vertical="center"/>
    </xf>
    <xf numFmtId="0" fontId="29" fillId="0" borderId="0" xfId="67" applyFont="1" applyAlignment="1">
      <alignment horizontal="center" vertical="center" wrapText="1"/>
    </xf>
    <xf numFmtId="0" fontId="28" fillId="0" borderId="0" xfId="67" applyFont="1"/>
    <xf numFmtId="166" fontId="29" fillId="0" borderId="20" xfId="67" applyNumberFormat="1" applyFont="1" applyFill="1" applyBorder="1" applyAlignment="1">
      <alignment horizontal="center" vertical="center" wrapText="1"/>
    </xf>
    <xf numFmtId="0" fontId="29" fillId="0" borderId="0" xfId="67" applyFont="1" applyAlignment="1">
      <alignment horizontal="center" wrapText="1"/>
    </xf>
    <xf numFmtId="0" fontId="28" fillId="0" borderId="20" xfId="67" applyFont="1" applyBorder="1"/>
    <xf numFmtId="166" fontId="28" fillId="0" borderId="20" xfId="67" applyNumberFormat="1" applyFont="1" applyBorder="1"/>
    <xf numFmtId="166" fontId="28" fillId="0" borderId="19" xfId="67" applyNumberFormat="1" applyFont="1" applyBorder="1"/>
    <xf numFmtId="166" fontId="28" fillId="0" borderId="0" xfId="67" applyNumberFormat="1" applyFont="1"/>
    <xf numFmtId="178" fontId="37" fillId="0" borderId="20" xfId="0" applyNumberFormat="1" applyFont="1" applyFill="1" applyBorder="1" applyAlignment="1">
      <alignment horizontal="center" vertical="center"/>
    </xf>
    <xf numFmtId="0" fontId="30" fillId="0" borderId="0" xfId="53" applyFont="1" applyBorder="1" applyAlignment="1">
      <alignment horizontal="left" wrapText="1"/>
    </xf>
    <xf numFmtId="0" fontId="28" fillId="0" borderId="0" xfId="53" applyFont="1" applyBorder="1" applyAlignment="1">
      <alignment horizontal="left" wrapText="1"/>
    </xf>
    <xf numFmtId="0" fontId="30" fillId="0" borderId="0" xfId="53" applyFont="1" applyBorder="1" applyAlignment="1"/>
    <xf numFmtId="0" fontId="29" fillId="0" borderId="0" xfId="53" applyFont="1" applyBorder="1" applyAlignment="1">
      <alignment horizontal="left" wrapText="1"/>
    </xf>
    <xf numFmtId="0" fontId="30" fillId="0" borderId="0" xfId="53" applyFont="1" applyBorder="1" applyAlignment="1">
      <alignment horizontal="left"/>
    </xf>
    <xf numFmtId="17" fontId="29" fillId="0" borderId="0" xfId="53" quotePrefix="1" applyNumberFormat="1" applyFont="1" applyBorder="1" applyAlignment="1">
      <alignment horizontal="left" wrapText="1"/>
    </xf>
    <xf numFmtId="0" fontId="28" fillId="0" borderId="0" xfId="53" applyFont="1" applyAlignment="1">
      <alignment horizontal="left" wrapText="1"/>
    </xf>
    <xf numFmtId="166" fontId="28" fillId="0" borderId="0" xfId="53" applyNumberFormat="1" applyFont="1" applyFill="1" applyBorder="1"/>
    <xf numFmtId="166" fontId="28" fillId="0" borderId="20" xfId="52" applyFont="1" applyFill="1" applyBorder="1" applyAlignment="1">
      <alignment horizontal="left" vertical="center"/>
    </xf>
    <xf numFmtId="3" fontId="28" fillId="0" borderId="20" xfId="6" applyNumberFormat="1" applyFont="1" applyFill="1" applyBorder="1" applyAlignment="1">
      <alignment horizontal="center" vertical="center"/>
    </xf>
    <xf numFmtId="9" fontId="28" fillId="0" borderId="20" xfId="66" applyFont="1" applyFill="1" applyBorder="1" applyAlignment="1">
      <alignment horizontal="center" vertical="center"/>
    </xf>
    <xf numFmtId="174" fontId="28" fillId="0" borderId="20" xfId="6" applyNumberFormat="1" applyFont="1" applyFill="1" applyBorder="1" applyAlignment="1">
      <alignment vertical="center"/>
    </xf>
    <xf numFmtId="0" fontId="28" fillId="0" borderId="0" xfId="6" applyFont="1" applyFill="1" applyBorder="1"/>
    <xf numFmtId="0" fontId="28" fillId="0" borderId="20" xfId="6" applyFont="1" applyFill="1" applyBorder="1" applyAlignment="1">
      <alignment horizontal="center" vertical="center" wrapText="1"/>
    </xf>
    <xf numFmtId="0" fontId="29" fillId="0" borderId="0" xfId="6" applyFont="1" applyFill="1" applyBorder="1" applyAlignment="1">
      <alignment vertical="center"/>
    </xf>
    <xf numFmtId="0" fontId="29" fillId="0" borderId="6" xfId="6" applyFont="1" applyFill="1" applyBorder="1" applyAlignment="1">
      <alignment vertical="center"/>
    </xf>
    <xf numFmtId="0" fontId="29" fillId="0" borderId="6" xfId="6" applyFont="1" applyFill="1" applyBorder="1" applyAlignment="1">
      <alignment horizontal="right" vertical="center"/>
    </xf>
    <xf numFmtId="3" fontId="28" fillId="0" borderId="6" xfId="6" applyNumberFormat="1" applyFont="1" applyFill="1" applyBorder="1" applyAlignment="1">
      <alignment horizontal="center" vertical="center"/>
    </xf>
    <xf numFmtId="164" fontId="28" fillId="0" borderId="19" xfId="6" applyNumberFormat="1" applyFont="1" applyFill="1" applyBorder="1" applyAlignment="1">
      <alignment horizontal="center" vertical="center"/>
    </xf>
    <xf numFmtId="174" fontId="28" fillId="0" borderId="20" xfId="6" applyNumberFormat="1" applyFont="1" applyFill="1" applyBorder="1" applyAlignment="1">
      <alignment horizontal="center" vertical="center"/>
    </xf>
    <xf numFmtId="169" fontId="28" fillId="0" borderId="0" xfId="1" applyNumberFormat="1" applyFont="1" applyFill="1" applyBorder="1" applyAlignment="1">
      <alignment horizontal="left" vertical="center"/>
    </xf>
    <xf numFmtId="0" fontId="28" fillId="0" borderId="0" xfId="6" applyFont="1" applyFill="1" applyBorder="1" applyAlignment="1">
      <alignment horizontal="center" vertical="center"/>
    </xf>
    <xf numFmtId="0" fontId="28" fillId="0" borderId="0" xfId="6" applyFont="1" applyFill="1" applyAlignment="1">
      <alignment horizontal="center"/>
    </xf>
    <xf numFmtId="0" fontId="28" fillId="0" borderId="21" xfId="0" applyFont="1" applyBorder="1" applyAlignment="1">
      <alignment horizontal="right" vertical="center"/>
    </xf>
    <xf numFmtId="0" fontId="29" fillId="0" borderId="26" xfId="88" applyFont="1" applyFill="1" applyBorder="1" applyAlignment="1">
      <alignment horizontal="center"/>
    </xf>
    <xf numFmtId="0" fontId="28" fillId="0" borderId="27" xfId="53" applyFont="1" applyBorder="1" applyAlignment="1">
      <alignment vertical="center"/>
    </xf>
    <xf numFmtId="0" fontId="28" fillId="0" borderId="19" xfId="6" applyFont="1" applyFill="1" applyBorder="1" applyAlignment="1">
      <alignment horizontal="center" vertical="center" wrapText="1"/>
    </xf>
    <xf numFmtId="0" fontId="29" fillId="0" borderId="19" xfId="6" applyFont="1" applyFill="1" applyBorder="1" applyAlignment="1">
      <alignment horizontal="center" vertical="center" wrapText="1"/>
    </xf>
    <xf numFmtId="167" fontId="29" fillId="0" borderId="19" xfId="1" applyFont="1" applyFill="1" applyBorder="1" applyAlignment="1">
      <alignment horizontal="center" vertical="center" wrapText="1"/>
    </xf>
    <xf numFmtId="0" fontId="28" fillId="0" borderId="19" xfId="53" applyFont="1" applyFill="1" applyBorder="1" applyAlignment="1">
      <alignment horizontal="left" vertical="center"/>
    </xf>
    <xf numFmtId="170" fontId="28" fillId="0" borderId="0" xfId="0" applyNumberFormat="1" applyFont="1" applyBorder="1" applyAlignment="1">
      <alignment horizontal="center" vertical="center"/>
    </xf>
    <xf numFmtId="0" fontId="29" fillId="0" borderId="21" xfId="88" applyFont="1" applyFill="1" applyBorder="1" applyAlignment="1">
      <alignment horizontal="center" vertical="center" wrapText="1"/>
    </xf>
    <xf numFmtId="0" fontId="29" fillId="0" borderId="21" xfId="88" applyFont="1" applyFill="1" applyBorder="1" applyAlignment="1">
      <alignment horizontal="center"/>
    </xf>
    <xf numFmtId="167" fontId="28" fillId="0" borderId="20" xfId="89" applyFont="1" applyBorder="1" applyAlignment="1">
      <alignment horizontal="center" vertical="center" wrapText="1"/>
    </xf>
    <xf numFmtId="0" fontId="28" fillId="0" borderId="20" xfId="88" applyFont="1" applyBorder="1"/>
    <xf numFmtId="166" fontId="28" fillId="0" borderId="20" xfId="89" applyNumberFormat="1" applyFont="1" applyBorder="1" applyAlignment="1">
      <alignment horizontal="center" vertical="center" wrapText="1"/>
    </xf>
    <xf numFmtId="166" fontId="28" fillId="0" borderId="19" xfId="89" applyNumberFormat="1" applyFont="1" applyBorder="1" applyAlignment="1">
      <alignment horizontal="center" vertical="center" wrapText="1"/>
    </xf>
    <xf numFmtId="166" fontId="28" fillId="0" borderId="0" xfId="52" applyFont="1" applyFill="1" applyBorder="1" applyAlignment="1">
      <alignment horizontal="right" vertical="center" wrapText="1"/>
    </xf>
    <xf numFmtId="0" fontId="28" fillId="0" borderId="24" xfId="6" applyFont="1" applyFill="1" applyBorder="1" applyAlignment="1">
      <alignment horizontal="right" vertical="center"/>
    </xf>
    <xf numFmtId="0" fontId="28" fillId="0" borderId="6" xfId="6" applyFont="1" applyBorder="1" applyAlignment="1">
      <alignment horizontal="right" vertical="center"/>
    </xf>
    <xf numFmtId="0" fontId="28" fillId="0" borderId="0" xfId="0" applyFont="1" applyBorder="1" applyAlignment="1">
      <alignment horizontal="right" vertical="center"/>
    </xf>
    <xf numFmtId="0" fontId="28" fillId="0" borderId="19" xfId="6" applyFont="1" applyFill="1" applyBorder="1" applyAlignment="1">
      <alignment vertical="center" wrapText="1"/>
    </xf>
    <xf numFmtId="167" fontId="28" fillId="0" borderId="0" xfId="1" applyFont="1"/>
    <xf numFmtId="166" fontId="28" fillId="0" borderId="20" xfId="6" applyNumberFormat="1" applyFont="1" applyFill="1" applyBorder="1" applyAlignment="1">
      <alignment horizontal="center" vertical="center"/>
    </xf>
    <xf numFmtId="0" fontId="28" fillId="0" borderId="0" xfId="0" applyFont="1"/>
    <xf numFmtId="0" fontId="28" fillId="0" borderId="20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/>
    </xf>
    <xf numFmtId="0" fontId="28" fillId="0" borderId="20" xfId="0" applyFont="1" applyBorder="1" applyAlignment="1">
      <alignment vertical="center" wrapText="1"/>
    </xf>
    <xf numFmtId="0" fontId="29" fillId="0" borderId="0" xfId="0" applyFont="1" applyBorder="1" applyAlignment="1">
      <alignment vertical="center"/>
    </xf>
    <xf numFmtId="15" fontId="28" fillId="0" borderId="20" xfId="0" applyNumberFormat="1" applyFont="1" applyBorder="1" applyAlignment="1">
      <alignment horizontal="center" vertical="center"/>
    </xf>
    <xf numFmtId="166" fontId="28" fillId="0" borderId="20" xfId="0" applyNumberFormat="1" applyFont="1" applyBorder="1" applyAlignment="1">
      <alignment horizontal="center" vertical="center"/>
    </xf>
    <xf numFmtId="15" fontId="28" fillId="0" borderId="20" xfId="0" applyNumberFormat="1" applyFont="1" applyBorder="1" applyAlignment="1">
      <alignment horizontal="center" vertical="center" wrapText="1"/>
    </xf>
    <xf numFmtId="0" fontId="28" fillId="0" borderId="20" xfId="6" applyFont="1" applyBorder="1"/>
    <xf numFmtId="167" fontId="32" fillId="0" borderId="0" xfId="1" applyFont="1"/>
    <xf numFmtId="0" fontId="28" fillId="0" borderId="20" xfId="0" applyFont="1" applyFill="1" applyBorder="1" applyAlignment="1">
      <alignment horizontal="left" vertical="center" wrapText="1"/>
    </xf>
    <xf numFmtId="174" fontId="28" fillId="0" borderId="20" xfId="52" applyNumberFormat="1" applyFont="1" applyFill="1" applyBorder="1" applyAlignment="1">
      <alignment vertical="center" wrapText="1"/>
    </xf>
    <xf numFmtId="166" fontId="28" fillId="0" borderId="20" xfId="52" applyFont="1" applyBorder="1" applyAlignment="1">
      <alignment vertical="center" wrapText="1"/>
    </xf>
    <xf numFmtId="166" fontId="28" fillId="0" borderId="20" xfId="52" applyFont="1" applyFill="1" applyBorder="1" applyAlignment="1">
      <alignment vertical="center" wrapText="1"/>
    </xf>
    <xf numFmtId="0" fontId="29" fillId="0" borderId="20" xfId="53" applyFont="1" applyFill="1" applyBorder="1" applyAlignment="1">
      <alignment horizontal="center" vertical="center" wrapText="1"/>
    </xf>
    <xf numFmtId="0" fontId="29" fillId="0" borderId="20" xfId="6" applyFont="1" applyFill="1" applyBorder="1" applyAlignment="1">
      <alignment horizontal="center" vertical="center" wrapText="1"/>
    </xf>
    <xf numFmtId="0" fontId="29" fillId="0" borderId="20" xfId="6" applyFont="1" applyFill="1" applyBorder="1" applyAlignment="1">
      <alignment horizontal="center" vertical="center"/>
    </xf>
    <xf numFmtId="0" fontId="28" fillId="0" borderId="20" xfId="90" applyFont="1" applyFill="1" applyBorder="1"/>
    <xf numFmtId="166" fontId="28" fillId="0" borderId="19" xfId="1" applyNumberFormat="1" applyFont="1" applyFill="1" applyBorder="1" applyAlignment="1">
      <alignment horizontal="center" vertical="center"/>
    </xf>
    <xf numFmtId="0" fontId="28" fillId="0" borderId="20" xfId="90" applyFont="1" applyFill="1" applyBorder="1" applyAlignment="1">
      <alignment horizontal="center"/>
    </xf>
    <xf numFmtId="9" fontId="28" fillId="0" borderId="20" xfId="91" applyFont="1" applyFill="1" applyBorder="1"/>
    <xf numFmtId="15" fontId="28" fillId="0" borderId="20" xfId="90" applyNumberFormat="1" applyFont="1" applyFill="1" applyBorder="1" applyAlignment="1">
      <alignment horizontal="center"/>
    </xf>
    <xf numFmtId="0" fontId="28" fillId="0" borderId="0" xfId="90" applyFont="1" applyFill="1" applyAlignment="1">
      <alignment horizontal="center" vertical="center"/>
    </xf>
    <xf numFmtId="0" fontId="29" fillId="0" borderId="6" xfId="6" applyFont="1" applyFill="1" applyBorder="1" applyAlignment="1">
      <alignment vertical="center"/>
    </xf>
    <xf numFmtId="0" fontId="28" fillId="0" borderId="21" xfId="90" applyFont="1" applyFill="1" applyBorder="1" applyAlignment="1">
      <alignment horizontal="center" vertical="center" wrapText="1"/>
    </xf>
    <xf numFmtId="178" fontId="28" fillId="0" borderId="21" xfId="90" applyNumberFormat="1" applyFont="1" applyFill="1" applyBorder="1" applyAlignment="1">
      <alignment horizontal="center" vertical="center"/>
    </xf>
    <xf numFmtId="0" fontId="28" fillId="0" borderId="21" xfId="90" applyFont="1" applyFill="1" applyBorder="1" applyAlignment="1">
      <alignment horizontal="center" vertical="center"/>
    </xf>
    <xf numFmtId="0" fontId="29" fillId="0" borderId="0" xfId="88" applyFont="1" applyFill="1" applyBorder="1" applyAlignment="1">
      <alignment vertical="center" wrapText="1"/>
    </xf>
    <xf numFmtId="0" fontId="28" fillId="0" borderId="0" xfId="90" applyFont="1" applyFill="1" applyBorder="1" applyAlignment="1">
      <alignment horizontal="left" vertical="center"/>
    </xf>
    <xf numFmtId="0" fontId="28" fillId="0" borderId="0" xfId="90" applyFont="1" applyFill="1" applyBorder="1"/>
    <xf numFmtId="9" fontId="28" fillId="0" borderId="0" xfId="91" applyFont="1" applyFill="1" applyBorder="1"/>
    <xf numFmtId="0" fontId="28" fillId="0" borderId="20" xfId="90" applyFont="1" applyFill="1" applyBorder="1" applyAlignment="1">
      <alignment horizontal="center" vertical="center" wrapText="1"/>
    </xf>
    <xf numFmtId="178" fontId="28" fillId="0" borderId="20" xfId="90" applyNumberFormat="1" applyFont="1" applyFill="1" applyBorder="1" applyAlignment="1">
      <alignment horizontal="center" vertical="center"/>
    </xf>
    <xf numFmtId="0" fontId="28" fillId="0" borderId="20" xfId="90" applyFont="1" applyFill="1" applyBorder="1" applyAlignment="1">
      <alignment horizontal="center" vertical="center"/>
    </xf>
    <xf numFmtId="166" fontId="28" fillId="0" borderId="19" xfId="52" applyFont="1" applyFill="1" applyBorder="1"/>
    <xf numFmtId="0" fontId="28" fillId="0" borderId="0" xfId="0" applyFont="1" applyBorder="1" applyAlignment="1">
      <alignment horizontal="center" vertical="center"/>
    </xf>
    <xf numFmtId="174" fontId="28" fillId="0" borderId="0" xfId="52" applyNumberFormat="1" applyFont="1" applyFill="1" applyBorder="1" applyAlignment="1">
      <alignment horizontal="right" vertical="center" wrapText="1"/>
    </xf>
    <xf numFmtId="0" fontId="28" fillId="0" borderId="0" xfId="67" applyFont="1" applyAlignment="1">
      <alignment horizontal="right" vertical="center"/>
    </xf>
    <xf numFmtId="167" fontId="28" fillId="0" borderId="20" xfId="1" applyFont="1" applyFill="1" applyBorder="1" applyAlignment="1">
      <alignment horizontal="center" vertical="center"/>
    </xf>
    <xf numFmtId="166" fontId="28" fillId="0" borderId="19" xfId="53" applyNumberFormat="1" applyFont="1" applyFill="1" applyBorder="1" applyAlignment="1">
      <alignment horizontal="center" vertical="center"/>
    </xf>
    <xf numFmtId="0" fontId="28" fillId="0" borderId="0" xfId="90" applyFont="1" applyFill="1" applyBorder="1" applyAlignment="1">
      <alignment horizontal="right"/>
    </xf>
    <xf numFmtId="0" fontId="28" fillId="0" borderId="0" xfId="62" applyFont="1" applyAlignment="1">
      <alignment horizontal="right" vertical="center"/>
    </xf>
    <xf numFmtId="0" fontId="29" fillId="0" borderId="26" xfId="88" applyFont="1" applyFill="1" applyBorder="1" applyAlignment="1">
      <alignment horizontal="center" vertical="center" wrapText="1"/>
    </xf>
    <xf numFmtId="166" fontId="28" fillId="0" borderId="21" xfId="52" applyFont="1" applyBorder="1" applyAlignment="1">
      <alignment horizontal="center" vertical="center"/>
    </xf>
    <xf numFmtId="0" fontId="29" fillId="0" borderId="24" xfId="53" applyFont="1" applyFill="1" applyBorder="1" applyAlignment="1">
      <alignment horizontal="center" vertical="center" wrapText="1"/>
    </xf>
    <xf numFmtId="0" fontId="29" fillId="0" borderId="19" xfId="53" applyFont="1" applyFill="1" applyBorder="1" applyAlignment="1">
      <alignment horizontal="center" vertical="center" wrapText="1"/>
    </xf>
    <xf numFmtId="0" fontId="29" fillId="0" borderId="24" xfId="53" applyFont="1" applyBorder="1" applyAlignment="1">
      <alignment horizontal="center" vertical="center" wrapText="1"/>
    </xf>
    <xf numFmtId="0" fontId="29" fillId="0" borderId="19" xfId="53" applyFont="1" applyBorder="1" applyAlignment="1">
      <alignment horizontal="center" vertical="center" wrapText="1"/>
    </xf>
    <xf numFmtId="0" fontId="28" fillId="0" borderId="19" xfId="53" applyFont="1" applyBorder="1" applyAlignment="1">
      <alignment horizontal="center" wrapText="1"/>
    </xf>
    <xf numFmtId="0" fontId="5" fillId="0" borderId="0" xfId="53"/>
    <xf numFmtId="0" fontId="28" fillId="0" borderId="0" xfId="53" applyFont="1" applyBorder="1"/>
    <xf numFmtId="0" fontId="28" fillId="0" borderId="20" xfId="53" applyFont="1" applyBorder="1" applyAlignment="1">
      <alignment vertical="center" wrapText="1"/>
    </xf>
    <xf numFmtId="0" fontId="28" fillId="0" borderId="20" xfId="53" applyFont="1" applyFill="1" applyBorder="1" applyAlignment="1">
      <alignment vertical="center" wrapText="1"/>
    </xf>
    <xf numFmtId="0" fontId="28" fillId="0" borderId="20" xfId="53" applyFont="1" applyFill="1" applyBorder="1" applyAlignment="1">
      <alignment horizontal="center" vertical="center" wrapText="1"/>
    </xf>
    <xf numFmtId="174" fontId="28" fillId="0" borderId="20" xfId="52" applyNumberFormat="1" applyFont="1" applyFill="1" applyBorder="1" applyAlignment="1">
      <alignment vertical="center" wrapText="1"/>
    </xf>
    <xf numFmtId="0" fontId="28" fillId="0" borderId="20" xfId="53" applyFont="1" applyBorder="1" applyAlignment="1">
      <alignment horizontal="center" vertical="center" wrapText="1"/>
    </xf>
    <xf numFmtId="166" fontId="28" fillId="0" borderId="20" xfId="52" applyFont="1" applyBorder="1" applyAlignment="1">
      <alignment vertical="center" wrapText="1"/>
    </xf>
    <xf numFmtId="173" fontId="28" fillId="0" borderId="20" xfId="53" applyNumberFormat="1" applyFont="1" applyBorder="1" applyAlignment="1">
      <alignment vertical="center" wrapText="1"/>
    </xf>
    <xf numFmtId="166" fontId="28" fillId="0" borderId="20" xfId="52" applyFont="1" applyFill="1" applyBorder="1" applyAlignment="1">
      <alignment vertical="center" wrapText="1"/>
    </xf>
    <xf numFmtId="0" fontId="28" fillId="0" borderId="27" xfId="53" applyFont="1" applyBorder="1"/>
    <xf numFmtId="174" fontId="28" fillId="0" borderId="19" xfId="52" applyNumberFormat="1" applyFont="1" applyFill="1" applyBorder="1" applyAlignment="1">
      <alignment vertical="center" wrapText="1"/>
    </xf>
    <xf numFmtId="166" fontId="28" fillId="0" borderId="19" xfId="52" applyFont="1" applyBorder="1" applyAlignment="1">
      <alignment vertical="center" wrapText="1"/>
    </xf>
    <xf numFmtId="0" fontId="28" fillId="0" borderId="0" xfId="53" applyFont="1" applyBorder="1" applyAlignment="1">
      <alignment vertical="center" wrapText="1"/>
    </xf>
    <xf numFmtId="174" fontId="28" fillId="0" borderId="0" xfId="53" applyNumberFormat="1" applyFont="1" applyFill="1" applyBorder="1" applyAlignment="1">
      <alignment wrapText="1"/>
    </xf>
    <xf numFmtId="0" fontId="28" fillId="0" borderId="0" xfId="53" applyFont="1" applyFill="1" applyBorder="1" applyAlignment="1">
      <alignment vertical="center" wrapText="1"/>
    </xf>
    <xf numFmtId="166" fontId="28" fillId="0" borderId="0" xfId="52" applyFont="1" applyFill="1" applyBorder="1" applyAlignment="1">
      <alignment vertical="center" wrapText="1"/>
    </xf>
    <xf numFmtId="174" fontId="28" fillId="0" borderId="0" xfId="52" applyNumberFormat="1" applyFont="1" applyFill="1" applyBorder="1" applyAlignment="1">
      <alignment vertical="center" wrapText="1"/>
    </xf>
    <xf numFmtId="0" fontId="28" fillId="0" borderId="0" xfId="53" applyFont="1" applyFill="1" applyBorder="1" applyAlignment="1">
      <alignment horizontal="center" vertical="center" wrapText="1"/>
    </xf>
    <xf numFmtId="0" fontId="28" fillId="0" borderId="0" xfId="53" applyFont="1" applyBorder="1" applyAlignment="1">
      <alignment wrapText="1"/>
    </xf>
    <xf numFmtId="0" fontId="28" fillId="0" borderId="0" xfId="53" applyFont="1" applyFill="1" applyBorder="1" applyAlignment="1">
      <alignment horizontal="center"/>
    </xf>
    <xf numFmtId="0" fontId="28" fillId="0" borderId="0" xfId="53" applyFont="1" applyFill="1" applyBorder="1" applyAlignment="1">
      <alignment wrapText="1"/>
    </xf>
    <xf numFmtId="0" fontId="28" fillId="0" borderId="0" xfId="53" applyFont="1" applyFill="1" applyBorder="1" applyAlignment="1"/>
    <xf numFmtId="167" fontId="29" fillId="0" borderId="0" xfId="53" applyNumberFormat="1" applyFont="1" applyFill="1" applyBorder="1" applyAlignment="1">
      <alignment horizontal="right" vertical="center" wrapText="1"/>
    </xf>
    <xf numFmtId="0" fontId="28" fillId="0" borderId="0" xfId="53" applyFont="1" applyBorder="1"/>
    <xf numFmtId="0" fontId="28" fillId="0" borderId="0" xfId="53" applyFont="1"/>
    <xf numFmtId="0" fontId="29" fillId="0" borderId="21" xfId="53" applyFont="1" applyBorder="1" applyAlignment="1">
      <alignment horizontal="center" wrapText="1"/>
    </xf>
    <xf numFmtId="0" fontId="29" fillId="0" borderId="21" xfId="53" applyFont="1" applyFill="1" applyBorder="1" applyAlignment="1">
      <alignment horizontal="center" wrapText="1"/>
    </xf>
    <xf numFmtId="0" fontId="29" fillId="0" borderId="23" xfId="53" applyFont="1" applyFill="1" applyBorder="1" applyAlignment="1">
      <alignment horizontal="center" wrapText="1"/>
    </xf>
    <xf numFmtId="0" fontId="29" fillId="0" borderId="23" xfId="53" applyFont="1" applyBorder="1" applyAlignment="1">
      <alignment horizontal="center" wrapText="1"/>
    </xf>
    <xf numFmtId="166" fontId="28" fillId="0" borderId="20" xfId="52" applyFont="1" applyFill="1" applyBorder="1" applyAlignment="1">
      <alignment horizontal="center" vertical="center" wrapText="1"/>
    </xf>
    <xf numFmtId="166" fontId="28" fillId="0" borderId="17" xfId="52" applyFont="1" applyFill="1" applyBorder="1" applyAlignment="1">
      <alignment horizontal="center" vertical="center" wrapText="1"/>
    </xf>
    <xf numFmtId="10" fontId="28" fillId="0" borderId="20" xfId="52" applyNumberFormat="1" applyFont="1" applyFill="1" applyBorder="1" applyAlignment="1">
      <alignment horizontal="center" vertical="center" wrapText="1"/>
    </xf>
    <xf numFmtId="0" fontId="28" fillId="0" borderId="27" xfId="53" applyFont="1" applyBorder="1"/>
    <xf numFmtId="0" fontId="29" fillId="0" borderId="25" xfId="53" applyFont="1" applyFill="1" applyBorder="1" applyAlignment="1">
      <alignment horizontal="center" vertical="center" wrapText="1"/>
    </xf>
    <xf numFmtId="0" fontId="29" fillId="0" borderId="26" xfId="53" applyFont="1" applyBorder="1" applyAlignment="1">
      <alignment horizontal="center" vertical="center" wrapText="1"/>
    </xf>
    <xf numFmtId="0" fontId="28" fillId="0" borderId="26" xfId="53" applyFont="1" applyBorder="1" applyAlignment="1">
      <alignment horizontal="center" wrapText="1"/>
    </xf>
    <xf numFmtId="0" fontId="29" fillId="0" borderId="26" xfId="53" applyFont="1" applyFill="1" applyBorder="1" applyAlignment="1">
      <alignment horizontal="center" vertical="center" wrapText="1"/>
    </xf>
    <xf numFmtId="0" fontId="29" fillId="0" borderId="25" xfId="53" applyFont="1" applyBorder="1" applyAlignment="1">
      <alignment horizontal="center" vertical="center" wrapText="1"/>
    </xf>
    <xf numFmtId="0" fontId="29" fillId="0" borderId="26" xfId="88" applyFont="1" applyFill="1" applyBorder="1" applyAlignment="1">
      <alignment horizontal="center" vertical="center"/>
    </xf>
    <xf numFmtId="0" fontId="29" fillId="0" borderId="19" xfId="90" applyFont="1" applyFill="1" applyBorder="1" applyAlignment="1">
      <alignment horizontal="center" vertical="center" wrapText="1"/>
    </xf>
    <xf numFmtId="0" fontId="29" fillId="0" borderId="24" xfId="53" applyFont="1" applyFill="1" applyBorder="1" applyAlignment="1">
      <alignment horizontal="center" vertical="center" wrapText="1"/>
    </xf>
    <xf numFmtId="0" fontId="29" fillId="0" borderId="21" xfId="53" applyFont="1" applyBorder="1" applyAlignment="1">
      <alignment horizontal="center" wrapText="1"/>
    </xf>
    <xf numFmtId="0" fontId="29" fillId="0" borderId="23" xfId="53" applyFont="1" applyBorder="1" applyAlignment="1">
      <alignment horizontal="center" wrapText="1"/>
    </xf>
    <xf numFmtId="0" fontId="29" fillId="0" borderId="21" xfId="53" applyFont="1" applyBorder="1" applyAlignment="1">
      <alignment horizontal="center" vertical="center" wrapText="1"/>
    </xf>
    <xf numFmtId="0" fontId="29" fillId="0" borderId="19" xfId="53" applyFont="1" applyFill="1" applyBorder="1" applyAlignment="1">
      <alignment horizontal="center" vertical="center" wrapText="1"/>
    </xf>
    <xf numFmtId="0" fontId="29" fillId="0" borderId="19" xfId="53" applyFont="1" applyBorder="1" applyAlignment="1">
      <alignment horizontal="center" vertical="center" wrapText="1"/>
    </xf>
    <xf numFmtId="0" fontId="28" fillId="0" borderId="19" xfId="53" applyFont="1" applyBorder="1" applyAlignment="1">
      <alignment horizontal="center" wrapText="1"/>
    </xf>
    <xf numFmtId="0" fontId="29" fillId="0" borderId="22" xfId="53" applyFont="1" applyBorder="1" applyAlignment="1">
      <alignment horizontal="center" wrapText="1"/>
    </xf>
    <xf numFmtId="0" fontId="29" fillId="0" borderId="25" xfId="53" applyFont="1" applyFill="1" applyBorder="1" applyAlignment="1">
      <alignment horizontal="center" vertical="center" wrapText="1"/>
    </xf>
    <xf numFmtId="0" fontId="29" fillId="0" borderId="26" xfId="53" applyFont="1" applyBorder="1" applyAlignment="1">
      <alignment horizontal="center" vertical="center" wrapText="1"/>
    </xf>
    <xf numFmtId="0" fontId="28" fillId="0" borderId="26" xfId="53" applyFont="1" applyBorder="1" applyAlignment="1">
      <alignment horizontal="center" wrapText="1"/>
    </xf>
    <xf numFmtId="0" fontId="29" fillId="0" borderId="26" xfId="53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top"/>
    </xf>
    <xf numFmtId="0" fontId="28" fillId="0" borderId="0" xfId="53" applyFont="1" applyFill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/>
    <xf numFmtId="166" fontId="28" fillId="0" borderId="20" xfId="0" applyNumberFormat="1" applyFont="1" applyBorder="1" applyAlignment="1">
      <alignment horizontal="center" vertical="center"/>
    </xf>
    <xf numFmtId="0" fontId="29" fillId="0" borderId="21" xfId="53" applyFont="1" applyBorder="1" applyAlignment="1">
      <alignment horizontal="center" vertical="center" wrapText="1"/>
    </xf>
    <xf numFmtId="0" fontId="28" fillId="0" borderId="0" xfId="0" applyFont="1" applyFill="1"/>
    <xf numFmtId="0" fontId="28" fillId="0" borderId="20" xfId="0" applyFont="1" applyFill="1" applyBorder="1"/>
    <xf numFmtId="0" fontId="28" fillId="0" borderId="20" xfId="53" applyFont="1" applyFill="1" applyBorder="1" applyAlignment="1">
      <alignment vertical="center" wrapText="1"/>
    </xf>
    <xf numFmtId="0" fontId="28" fillId="0" borderId="20" xfId="53" applyFont="1" applyFill="1" applyBorder="1" applyAlignment="1">
      <alignment horizontal="center" vertical="center" wrapText="1"/>
    </xf>
    <xf numFmtId="166" fontId="28" fillId="0" borderId="20" xfId="52" applyFont="1" applyFill="1" applyBorder="1" applyAlignment="1">
      <alignment vertical="center" wrapText="1"/>
    </xf>
    <xf numFmtId="166" fontId="28" fillId="0" borderId="20" xfId="52" applyFont="1" applyFill="1" applyBorder="1" applyAlignment="1">
      <alignment horizontal="center" vertical="center" wrapText="1"/>
    </xf>
    <xf numFmtId="0" fontId="29" fillId="0" borderId="19" xfId="53" applyFont="1" applyFill="1" applyBorder="1" applyAlignment="1">
      <alignment horizontal="center" vertical="center" wrapText="1"/>
    </xf>
    <xf numFmtId="0" fontId="29" fillId="0" borderId="20" xfId="0" applyFont="1" applyFill="1" applyBorder="1" applyAlignment="1">
      <alignment horizontal="center" vertical="center" wrapText="1"/>
    </xf>
    <xf numFmtId="0" fontId="28" fillId="0" borderId="0" xfId="53" applyFont="1" applyFill="1" applyAlignment="1">
      <alignment horizontal="right"/>
    </xf>
    <xf numFmtId="0" fontId="28" fillId="0" borderId="0" xfId="53" applyFont="1" applyFill="1" applyAlignment="1"/>
    <xf numFmtId="10" fontId="28" fillId="0" borderId="20" xfId="52" applyNumberFormat="1" applyFont="1" applyFill="1" applyBorder="1" applyAlignment="1">
      <alignment horizontal="center" vertical="center" wrapText="1"/>
    </xf>
    <xf numFmtId="0" fontId="28" fillId="0" borderId="0" xfId="53" applyFont="1" applyFill="1" applyBorder="1" applyAlignment="1">
      <alignment vertical="center" wrapText="1"/>
    </xf>
    <xf numFmtId="166" fontId="28" fillId="0" borderId="0" xfId="52" applyFont="1" applyFill="1" applyBorder="1" applyAlignment="1">
      <alignment vertical="center" wrapText="1"/>
    </xf>
    <xf numFmtId="0" fontId="28" fillId="0" borderId="0" xfId="53" applyFont="1" applyFill="1" applyBorder="1" applyAlignment="1">
      <alignment horizontal="center" vertical="center" wrapText="1"/>
    </xf>
    <xf numFmtId="166" fontId="28" fillId="0" borderId="19" xfId="52" applyFont="1" applyFill="1" applyBorder="1" applyAlignment="1">
      <alignment horizontal="center" vertical="center" wrapText="1"/>
    </xf>
    <xf numFmtId="0" fontId="29" fillId="0" borderId="26" xfId="53" applyFont="1" applyFill="1" applyBorder="1" applyAlignment="1">
      <alignment horizontal="center" vertical="center" wrapText="1"/>
    </xf>
    <xf numFmtId="0" fontId="32" fillId="0" borderId="0" xfId="6" applyFont="1"/>
    <xf numFmtId="0" fontId="29" fillId="0" borderId="20" xfId="53" applyFont="1" applyBorder="1" applyAlignment="1">
      <alignment horizontal="center" vertical="center"/>
    </xf>
    <xf numFmtId="0" fontId="29" fillId="0" borderId="20" xfId="53" applyFont="1" applyFill="1" applyBorder="1" applyAlignment="1">
      <alignment horizontal="center" vertical="center"/>
    </xf>
    <xf numFmtId="0" fontId="32" fillId="0" borderId="0" xfId="6" applyFont="1"/>
    <xf numFmtId="0" fontId="29" fillId="0" borderId="20" xfId="53" applyFont="1" applyFill="1" applyBorder="1" applyAlignment="1">
      <alignment horizontal="center" vertical="center" wrapText="1"/>
    </xf>
    <xf numFmtId="0" fontId="29" fillId="0" borderId="20" xfId="53" applyFont="1" applyBorder="1" applyAlignment="1">
      <alignment horizontal="center" vertical="center" wrapText="1"/>
    </xf>
    <xf numFmtId="0" fontId="29" fillId="0" borderId="20" xfId="53" applyFont="1" applyFill="1" applyBorder="1" applyAlignment="1">
      <alignment horizontal="center" vertical="center" wrapText="1"/>
    </xf>
    <xf numFmtId="0" fontId="29" fillId="0" borderId="20" xfId="53" applyFont="1" applyFill="1" applyBorder="1" applyAlignment="1">
      <alignment horizontal="center" vertical="center" wrapText="1"/>
    </xf>
    <xf numFmtId="0" fontId="29" fillId="0" borderId="20" xfId="53" applyFont="1" applyFill="1" applyBorder="1" applyAlignment="1">
      <alignment horizontal="center" vertical="center" wrapText="1"/>
    </xf>
    <xf numFmtId="9" fontId="28" fillId="0" borderId="20" xfId="66" applyFont="1" applyBorder="1" applyAlignment="1">
      <alignment horizontal="center" vertical="center" wrapText="1"/>
    </xf>
    <xf numFmtId="0" fontId="32" fillId="0" borderId="0" xfId="6" applyFont="1"/>
    <xf numFmtId="166" fontId="28" fillId="0" borderId="20" xfId="6" applyNumberFormat="1" applyFont="1" applyFill="1" applyBorder="1" applyAlignment="1">
      <alignment horizontal="center" vertical="center"/>
    </xf>
    <xf numFmtId="0" fontId="28" fillId="0" borderId="20" xfId="53" applyFont="1" applyBorder="1"/>
    <xf numFmtId="166" fontId="28" fillId="0" borderId="20" xfId="53" applyNumberFormat="1" applyFont="1" applyBorder="1"/>
    <xf numFmtId="0" fontId="29" fillId="0" borderId="21" xfId="53" applyFont="1" applyBorder="1" applyAlignment="1">
      <alignment horizontal="center" wrapText="1"/>
    </xf>
    <xf numFmtId="0" fontId="28" fillId="0" borderId="20" xfId="53" applyFont="1" applyFill="1" applyBorder="1"/>
    <xf numFmtId="14" fontId="28" fillId="0" borderId="20" xfId="53" applyNumberFormat="1" applyFont="1" applyFill="1" applyBorder="1" applyAlignment="1">
      <alignment horizontal="center"/>
    </xf>
    <xf numFmtId="166" fontId="28" fillId="0" borderId="20" xfId="1" applyNumberFormat="1" applyFont="1" applyBorder="1" applyAlignment="1">
      <alignment horizontal="center" vertical="center" wrapText="1"/>
    </xf>
    <xf numFmtId="166" fontId="28" fillId="0" borderId="20" xfId="53" applyNumberFormat="1" applyFont="1" applyFill="1" applyBorder="1" applyAlignment="1">
      <alignment horizontal="center" vertical="center"/>
    </xf>
    <xf numFmtId="0" fontId="29" fillId="0" borderId="20" xfId="53" applyFont="1" applyFill="1" applyBorder="1" applyAlignment="1">
      <alignment horizontal="center" vertical="center" wrapText="1"/>
    </xf>
    <xf numFmtId="0" fontId="29" fillId="0" borderId="20" xfId="6" applyFont="1" applyFill="1" applyBorder="1" applyAlignment="1">
      <alignment horizontal="center" vertical="center" wrapText="1"/>
    </xf>
    <xf numFmtId="0" fontId="29" fillId="0" borderId="19" xfId="53" applyFont="1" applyFill="1" applyBorder="1" applyAlignment="1">
      <alignment horizontal="center" vertical="center" wrapText="1"/>
    </xf>
    <xf numFmtId="166" fontId="28" fillId="0" borderId="20" xfId="52" applyFont="1" applyFill="1" applyBorder="1" applyAlignment="1">
      <alignment horizontal="center" vertical="center"/>
    </xf>
    <xf numFmtId="166" fontId="28" fillId="0" borderId="20" xfId="52" applyFont="1" applyBorder="1" applyAlignment="1">
      <alignment horizontal="center" vertical="center"/>
    </xf>
    <xf numFmtId="166" fontId="28" fillId="0" borderId="0" xfId="52" applyFont="1" applyFill="1" applyBorder="1" applyAlignment="1">
      <alignment vertical="center" wrapText="1"/>
    </xf>
    <xf numFmtId="0" fontId="28" fillId="0" borderId="0" xfId="53" applyFont="1" applyFill="1" applyBorder="1" applyAlignment="1">
      <alignment horizontal="center" vertical="center" wrapText="1"/>
    </xf>
    <xf numFmtId="0" fontId="29" fillId="0" borderId="19" xfId="88" applyFont="1" applyFill="1" applyBorder="1" applyAlignment="1">
      <alignment horizontal="center" vertical="center" wrapText="1"/>
    </xf>
    <xf numFmtId="0" fontId="29" fillId="0" borderId="26" xfId="53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/>
    </xf>
    <xf numFmtId="0" fontId="36" fillId="33" borderId="0" xfId="0" applyFont="1" applyFill="1" applyBorder="1" applyAlignment="1" applyProtection="1">
      <alignment horizontal="left"/>
    </xf>
    <xf numFmtId="0" fontId="36" fillId="33" borderId="0" xfId="17" applyFont="1" applyFill="1" applyBorder="1" applyAlignment="1">
      <alignment horizontal="left"/>
    </xf>
    <xf numFmtId="0" fontId="36" fillId="0" borderId="0" xfId="0" applyFont="1" applyFill="1" applyBorder="1" applyAlignment="1" applyProtection="1">
      <alignment horizontal="left" vertical="center" textRotation="90"/>
    </xf>
    <xf numFmtId="0" fontId="37" fillId="33" borderId="0" xfId="0" applyFont="1" applyFill="1" applyBorder="1" applyAlignment="1">
      <alignment horizontal="left" indent="1"/>
    </xf>
    <xf numFmtId="0" fontId="36" fillId="33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7" fillId="33" borderId="0" xfId="0" applyFont="1" applyFill="1" applyAlignment="1">
      <alignment horizontal="left" vertical="center"/>
    </xf>
    <xf numFmtId="0" fontId="36" fillId="33" borderId="0" xfId="0" applyFont="1" applyFill="1" applyBorder="1" applyAlignment="1">
      <alignment horizontal="left" vertical="center"/>
    </xf>
    <xf numFmtId="0" fontId="37" fillId="33" borderId="0" xfId="0" applyFont="1" applyFill="1" applyBorder="1" applyAlignment="1" applyProtection="1">
      <alignment vertical="center"/>
    </xf>
    <xf numFmtId="176" fontId="37" fillId="0" borderId="0" xfId="1" applyNumberFormat="1" applyFont="1" applyFill="1" applyBorder="1" applyAlignment="1" applyProtection="1">
      <alignment horizontal="center" vertical="center"/>
    </xf>
    <xf numFmtId="0" fontId="37" fillId="0" borderId="0" xfId="0" applyFont="1" applyBorder="1" applyAlignment="1" applyProtection="1">
      <alignment vertical="center"/>
    </xf>
    <xf numFmtId="0" fontId="37" fillId="0" borderId="0" xfId="0" applyFont="1" applyAlignment="1" applyProtection="1">
      <alignment vertical="center"/>
    </xf>
    <xf numFmtId="0" fontId="37" fillId="0" borderId="0" xfId="0" applyFont="1" applyFill="1" applyBorder="1" applyAlignment="1" applyProtection="1">
      <alignment vertical="center"/>
    </xf>
    <xf numFmtId="167" fontId="37" fillId="0" borderId="0" xfId="0" applyNumberFormat="1" applyFont="1" applyAlignment="1" applyProtection="1">
      <alignment vertical="center"/>
    </xf>
    <xf numFmtId="167" fontId="37" fillId="0" borderId="3" xfId="1" applyNumberFormat="1" applyFont="1" applyFill="1" applyBorder="1" applyAlignment="1" applyProtection="1">
      <alignment horizontal="center" vertical="center"/>
    </xf>
    <xf numFmtId="167" fontId="37" fillId="0" borderId="0" xfId="1" applyNumberFormat="1" applyFont="1" applyFill="1" applyBorder="1" applyAlignment="1" applyProtection="1">
      <alignment horizontal="center" vertical="center"/>
    </xf>
    <xf numFmtId="167" fontId="37" fillId="0" borderId="0" xfId="1" applyNumberFormat="1" applyFont="1" applyFill="1" applyBorder="1" applyAlignment="1" applyProtection="1">
      <alignment vertical="center"/>
    </xf>
    <xf numFmtId="0" fontId="37" fillId="0" borderId="0" xfId="17" applyFont="1" applyFill="1" applyBorder="1" applyAlignment="1" applyProtection="1">
      <alignment vertical="center"/>
    </xf>
    <xf numFmtId="0" fontId="37" fillId="33" borderId="0" xfId="0" applyFont="1" applyFill="1" applyBorder="1" applyAlignment="1">
      <alignment horizontal="left" vertical="center"/>
    </xf>
    <xf numFmtId="0" fontId="37" fillId="0" borderId="0" xfId="0" applyFont="1" applyFill="1" applyBorder="1" applyAlignment="1" applyProtection="1">
      <alignment horizontal="left" vertical="center"/>
    </xf>
    <xf numFmtId="0" fontId="37" fillId="0" borderId="1" xfId="0" applyFont="1" applyFill="1" applyBorder="1" applyAlignment="1" applyProtection="1">
      <alignment horizontal="left" vertical="center"/>
    </xf>
    <xf numFmtId="167" fontId="37" fillId="0" borderId="3" xfId="0" applyNumberFormat="1" applyFont="1" applyFill="1" applyBorder="1" applyAlignment="1" applyProtection="1">
      <alignment vertical="center"/>
    </xf>
    <xf numFmtId="167" fontId="37" fillId="0" borderId="0" xfId="0" applyNumberFormat="1" applyFont="1" applyFill="1" applyBorder="1" applyAlignment="1" applyProtection="1">
      <alignment vertical="center"/>
    </xf>
    <xf numFmtId="167" fontId="37" fillId="0" borderId="0" xfId="0" applyNumberFormat="1" applyFont="1" applyFill="1" applyBorder="1" applyAlignment="1" applyProtection="1">
      <alignment horizontal="left" vertical="center"/>
    </xf>
    <xf numFmtId="167" fontId="37" fillId="0" borderId="0" xfId="1" quotePrefix="1" applyNumberFormat="1" applyFont="1" applyFill="1" applyBorder="1" applyAlignment="1" applyProtection="1">
      <alignment horizontal="center" vertical="center"/>
    </xf>
    <xf numFmtId="0" fontId="37" fillId="0" borderId="0" xfId="16" applyFont="1" applyFill="1" applyBorder="1" applyAlignment="1" applyProtection="1">
      <alignment horizontal="left" vertical="center"/>
    </xf>
    <xf numFmtId="0" fontId="37" fillId="0" borderId="2" xfId="16" applyFont="1" applyFill="1" applyBorder="1" applyAlignment="1" applyProtection="1">
      <alignment horizontal="left" vertical="center"/>
    </xf>
    <xf numFmtId="0" fontId="37" fillId="0" borderId="2" xfId="16" applyFont="1" applyFill="1" applyBorder="1" applyAlignment="1" applyProtection="1">
      <alignment vertical="center"/>
    </xf>
    <xf numFmtId="0" fontId="37" fillId="0" borderId="0" xfId="16" applyFont="1" applyFill="1" applyBorder="1" applyAlignment="1" applyProtection="1">
      <alignment vertical="center"/>
    </xf>
    <xf numFmtId="167" fontId="37" fillId="0" borderId="0" xfId="16" applyNumberFormat="1" applyFont="1" applyFill="1" applyBorder="1" applyAlignment="1" applyProtection="1">
      <alignment horizontal="center" vertical="center"/>
    </xf>
    <xf numFmtId="167" fontId="37" fillId="0" borderId="0" xfId="16" applyNumberFormat="1" applyFont="1" applyFill="1" applyBorder="1" applyAlignment="1" applyProtection="1">
      <alignment horizontal="left" vertical="center"/>
    </xf>
    <xf numFmtId="167" fontId="37" fillId="0" borderId="0" xfId="0" applyNumberFormat="1" applyFont="1" applyBorder="1" applyAlignment="1" applyProtection="1">
      <alignment vertical="center"/>
    </xf>
    <xf numFmtId="0" fontId="36" fillId="0" borderId="0" xfId="0" applyFont="1" applyBorder="1" applyAlignment="1" applyProtection="1">
      <alignment vertical="center"/>
    </xf>
    <xf numFmtId="167" fontId="37" fillId="0" borderId="3" xfId="0" applyNumberFormat="1" applyFont="1" applyBorder="1" applyAlignment="1" applyProtection="1">
      <alignment vertical="center"/>
    </xf>
    <xf numFmtId="0" fontId="37" fillId="0" borderId="0" xfId="0" applyFont="1" applyBorder="1" applyAlignment="1" applyProtection="1">
      <alignment horizontal="left" vertical="center"/>
    </xf>
    <xf numFmtId="0" fontId="36" fillId="33" borderId="0" xfId="43" applyFont="1" applyFill="1" applyBorder="1" applyAlignment="1" applyProtection="1">
      <alignment vertical="center"/>
    </xf>
    <xf numFmtId="0" fontId="37" fillId="33" borderId="0" xfId="43" applyFont="1" applyFill="1" applyBorder="1" applyAlignment="1" applyProtection="1">
      <alignment vertical="center"/>
    </xf>
    <xf numFmtId="167" fontId="37" fillId="33" borderId="0" xfId="1" applyNumberFormat="1" applyFont="1" applyFill="1" applyBorder="1" applyAlignment="1" applyProtection="1">
      <alignment horizontal="center" vertical="center"/>
    </xf>
    <xf numFmtId="167" fontId="37" fillId="33" borderId="3" xfId="0" applyNumberFormat="1" applyFont="1" applyFill="1" applyBorder="1" applyAlignment="1" applyProtection="1">
      <alignment vertical="center"/>
    </xf>
    <xf numFmtId="0" fontId="36" fillId="33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167" fontId="37" fillId="0" borderId="30" xfId="0" applyNumberFormat="1" applyFont="1" applyFill="1" applyBorder="1" applyAlignment="1" applyProtection="1">
      <alignment vertical="center"/>
    </xf>
    <xf numFmtId="0" fontId="36" fillId="0" borderId="0" xfId="16" applyFont="1" applyFill="1" applyBorder="1" applyAlignment="1" applyProtection="1">
      <alignment vertical="center"/>
    </xf>
    <xf numFmtId="0" fontId="36" fillId="33" borderId="0" xfId="17" applyFont="1" applyFill="1" applyBorder="1" applyAlignment="1">
      <alignment horizontal="left" vertical="center"/>
    </xf>
    <xf numFmtId="0" fontId="41" fillId="33" borderId="0" xfId="17" applyFont="1" applyFill="1" applyBorder="1" applyAlignment="1" applyProtection="1">
      <alignment vertical="center"/>
    </xf>
    <xf numFmtId="0" fontId="37" fillId="33" borderId="0" xfId="17" applyFont="1" applyFill="1" applyBorder="1" applyAlignment="1" applyProtection="1">
      <alignment vertical="center"/>
    </xf>
    <xf numFmtId="167" fontId="37" fillId="33" borderId="0" xfId="17" applyNumberFormat="1" applyFont="1" applyFill="1" applyAlignment="1" applyProtection="1">
      <alignment vertical="center"/>
    </xf>
    <xf numFmtId="167" fontId="37" fillId="33" borderId="0" xfId="17" applyNumberFormat="1" applyFont="1" applyFill="1" applyBorder="1" applyAlignment="1" applyProtection="1">
      <alignment horizontal="center" vertical="center"/>
    </xf>
    <xf numFmtId="167" fontId="37" fillId="33" borderId="3" xfId="17" applyNumberFormat="1" applyFont="1" applyFill="1" applyBorder="1" applyAlignment="1" applyProtection="1">
      <alignment vertical="center"/>
    </xf>
    <xf numFmtId="0" fontId="36" fillId="0" borderId="0" xfId="17" applyFont="1" applyFill="1" applyBorder="1" applyAlignment="1" applyProtection="1">
      <alignment vertical="center"/>
    </xf>
    <xf numFmtId="167" fontId="37" fillId="0" borderId="0" xfId="17" applyNumberFormat="1" applyFont="1" applyFill="1" applyAlignment="1" applyProtection="1">
      <alignment vertical="center"/>
    </xf>
    <xf numFmtId="167" fontId="37" fillId="0" borderId="0" xfId="17" applyNumberFormat="1" applyFont="1" applyFill="1" applyBorder="1" applyAlignment="1" applyProtection="1">
      <alignment horizontal="center" vertical="center"/>
    </xf>
    <xf numFmtId="167" fontId="37" fillId="0" borderId="0" xfId="17" applyNumberFormat="1" applyFont="1" applyFill="1" applyBorder="1" applyAlignment="1" applyProtection="1">
      <alignment vertical="center"/>
    </xf>
    <xf numFmtId="167" fontId="37" fillId="0" borderId="0" xfId="0" applyNumberFormat="1" applyFont="1" applyAlignment="1" applyProtection="1">
      <alignment horizontal="left" vertical="center"/>
    </xf>
    <xf numFmtId="0" fontId="37" fillId="33" borderId="0" xfId="0" applyFont="1" applyFill="1" applyBorder="1" applyAlignment="1" applyProtection="1">
      <alignment horizontal="left" vertical="center"/>
    </xf>
    <xf numFmtId="0" fontId="36" fillId="33" borderId="0" xfId="16" applyFont="1" applyFill="1" applyBorder="1" applyAlignment="1">
      <alignment horizontal="left" vertical="center"/>
    </xf>
    <xf numFmtId="0" fontId="37" fillId="0" borderId="1" xfId="16" applyFont="1" applyFill="1" applyBorder="1" applyAlignment="1" applyProtection="1">
      <alignment horizontal="left" vertical="center"/>
    </xf>
    <xf numFmtId="0" fontId="37" fillId="0" borderId="1" xfId="16" applyFont="1" applyFill="1" applyBorder="1" applyAlignment="1" applyProtection="1">
      <alignment vertical="center"/>
    </xf>
    <xf numFmtId="0" fontId="36" fillId="33" borderId="0" xfId="27" applyFont="1" applyFill="1" applyBorder="1" applyAlignment="1">
      <alignment horizontal="left" vertical="center"/>
    </xf>
    <xf numFmtId="0" fontId="41" fillId="33" borderId="0" xfId="27" applyFont="1" applyFill="1" applyBorder="1" applyAlignment="1" applyProtection="1">
      <alignment vertical="center"/>
    </xf>
    <xf numFmtId="0" fontId="37" fillId="33" borderId="0" xfId="27" applyFont="1" applyFill="1" applyBorder="1" applyAlignment="1" applyProtection="1">
      <alignment vertical="center"/>
    </xf>
    <xf numFmtId="167" fontId="37" fillId="33" borderId="0" xfId="0" applyNumberFormat="1" applyFont="1" applyFill="1" applyBorder="1" applyAlignment="1" applyProtection="1">
      <alignment vertical="center"/>
    </xf>
    <xf numFmtId="0" fontId="36" fillId="0" borderId="0" xfId="27" applyFont="1" applyFill="1" applyBorder="1" applyAlignment="1" applyProtection="1">
      <alignment vertical="center"/>
    </xf>
    <xf numFmtId="0" fontId="37" fillId="0" borderId="0" xfId="27" applyFont="1" applyFill="1" applyBorder="1" applyAlignment="1" applyProtection="1">
      <alignment vertical="center"/>
    </xf>
    <xf numFmtId="167" fontId="37" fillId="0" borderId="0" xfId="27" applyNumberFormat="1" applyFont="1" applyFill="1" applyBorder="1" applyAlignment="1" applyProtection="1">
      <alignment vertical="center"/>
    </xf>
    <xf numFmtId="0" fontId="37" fillId="33" borderId="0" xfId="0" applyFont="1" applyFill="1" applyBorder="1" applyAlignment="1">
      <alignment horizontal="left" vertical="center" indent="1"/>
    </xf>
    <xf numFmtId="167" fontId="37" fillId="35" borderId="0" xfId="1" applyNumberFormat="1" applyFont="1" applyFill="1" applyBorder="1" applyAlignment="1" applyProtection="1"/>
    <xf numFmtId="167" fontId="37" fillId="0" borderId="0" xfId="0" applyNumberFormat="1" applyFont="1" applyBorder="1" applyAlignment="1" applyProtection="1">
      <alignment horizontal="left" indent="1"/>
    </xf>
    <xf numFmtId="167" fontId="37" fillId="0" borderId="34" xfId="1" applyNumberFormat="1" applyFont="1" applyFill="1" applyBorder="1" applyAlignment="1" applyProtection="1">
      <alignment horizontal="center"/>
    </xf>
    <xf numFmtId="167" fontId="37" fillId="0" borderId="35" xfId="0" applyNumberFormat="1" applyFont="1" applyBorder="1" applyAlignment="1" applyProtection="1">
      <alignment horizontal="left" indent="1"/>
    </xf>
    <xf numFmtId="167" fontId="37" fillId="0" borderId="32" xfId="0" applyNumberFormat="1" applyFont="1" applyBorder="1" applyAlignment="1" applyProtection="1"/>
    <xf numFmtId="2" fontId="37" fillId="33" borderId="0" xfId="0" applyNumberFormat="1" applyFont="1" applyFill="1" applyBorder="1" applyAlignment="1" applyProtection="1">
      <alignment horizontal="left" vertical="center"/>
    </xf>
    <xf numFmtId="0" fontId="36" fillId="33" borderId="0" xfId="0" applyFont="1" applyFill="1" applyBorder="1" applyAlignment="1" applyProtection="1">
      <alignment horizontal="left" vertical="center" textRotation="90"/>
    </xf>
    <xf numFmtId="0" fontId="37" fillId="33" borderId="0" xfId="17" applyFont="1" applyFill="1" applyBorder="1" applyAlignment="1">
      <alignment horizontal="left" indent="1"/>
    </xf>
    <xf numFmtId="167" fontId="37" fillId="0" borderId="34" xfId="0" applyNumberFormat="1" applyFont="1" applyBorder="1" applyProtection="1"/>
    <xf numFmtId="167" fontId="37" fillId="0" borderId="35" xfId="0" applyNumberFormat="1" applyFont="1" applyBorder="1" applyProtection="1"/>
    <xf numFmtId="0" fontId="36" fillId="0" borderId="31" xfId="0" applyFont="1" applyFill="1" applyBorder="1" applyAlignment="1">
      <alignment horizontal="left" vertical="center" wrapText="1"/>
    </xf>
    <xf numFmtId="0" fontId="37" fillId="0" borderId="0" xfId="0" applyFont="1" applyFill="1" applyBorder="1" applyAlignment="1">
      <alignment horizontal="left" vertical="center" wrapText="1"/>
    </xf>
    <xf numFmtId="0" fontId="39" fillId="0" borderId="0" xfId="0" applyFont="1" applyBorder="1" applyAlignment="1" applyProtection="1">
      <alignment horizontal="left"/>
    </xf>
    <xf numFmtId="0" fontId="39" fillId="0" borderId="0" xfId="0" applyFont="1"/>
    <xf numFmtId="0" fontId="42" fillId="0" borderId="0" xfId="0" applyFont="1" applyBorder="1" applyAlignment="1"/>
    <xf numFmtId="0" fontId="42" fillId="0" borderId="0" xfId="0" applyFont="1" applyBorder="1" applyAlignment="1">
      <alignment horizontal="left"/>
    </xf>
    <xf numFmtId="0" fontId="42" fillId="0" borderId="0" xfId="0" applyFont="1" applyFill="1" applyBorder="1" applyAlignment="1">
      <alignment horizontal="left" vertical="center" wrapText="1"/>
    </xf>
    <xf numFmtId="0" fontId="42" fillId="0" borderId="0" xfId="0" applyFont="1" applyFill="1" applyBorder="1" applyAlignment="1">
      <alignment horizontal="left" wrapText="1"/>
    </xf>
    <xf numFmtId="0" fontId="42" fillId="0" borderId="0" xfId="0" applyFont="1" applyFill="1" applyBorder="1" applyAlignment="1" applyProtection="1"/>
    <xf numFmtId="0" fontId="39" fillId="0" borderId="0" xfId="0" applyFont="1" applyBorder="1" applyAlignment="1" applyProtection="1"/>
    <xf numFmtId="0" fontId="39" fillId="0" borderId="0" xfId="0" applyFont="1" applyBorder="1" applyAlignment="1" applyProtection="1">
      <alignment horizontal="left" indent="2"/>
    </xf>
    <xf numFmtId="0" fontId="39" fillId="0" borderId="0" xfId="0" applyFont="1" applyFill="1" applyBorder="1" applyAlignment="1" applyProtection="1"/>
    <xf numFmtId="0" fontId="39" fillId="0" borderId="0" xfId="0" applyFont="1" applyFill="1" applyBorder="1" applyProtection="1"/>
    <xf numFmtId="0" fontId="42" fillId="0" borderId="0" xfId="0" applyFont="1" applyFill="1" applyBorder="1" applyAlignment="1" applyProtection="1">
      <alignment horizontal="left"/>
    </xf>
    <xf numFmtId="0" fontId="42" fillId="0" borderId="0" xfId="0" applyFont="1" applyFill="1" applyBorder="1" applyAlignment="1" applyProtection="1">
      <alignment horizontal="center" vertical="center" textRotation="90"/>
    </xf>
    <xf numFmtId="0" fontId="42" fillId="0" borderId="0" xfId="0" applyFont="1" applyFill="1" applyBorder="1" applyAlignment="1">
      <alignment horizontal="left"/>
    </xf>
    <xf numFmtId="0" fontId="39" fillId="0" borderId="0" xfId="0" applyFont="1" applyFill="1" applyBorder="1" applyAlignment="1" applyProtection="1">
      <alignment horizontal="left" indent="2"/>
    </xf>
    <xf numFmtId="0" fontId="39" fillId="0" borderId="0" xfId="27" applyFont="1" applyFill="1" applyBorder="1" applyAlignment="1" applyProtection="1">
      <alignment horizontal="left" indent="2"/>
    </xf>
    <xf numFmtId="0" fontId="39" fillId="0" borderId="0" xfId="0" applyFont="1" applyBorder="1" applyAlignment="1" applyProtection="1">
      <alignment horizontal="center"/>
    </xf>
    <xf numFmtId="0" fontId="39" fillId="0" borderId="0" xfId="0" applyFont="1" applyAlignment="1" applyProtection="1">
      <alignment horizontal="left"/>
    </xf>
    <xf numFmtId="0" fontId="39" fillId="0" borderId="0" xfId="0" applyFont="1" applyAlignment="1" applyProtection="1"/>
    <xf numFmtId="0" fontId="39" fillId="0" borderId="0" xfId="0" applyFont="1" applyAlignment="1" applyProtection="1">
      <alignment horizontal="left" indent="1"/>
    </xf>
    <xf numFmtId="0" fontId="39" fillId="0" borderId="0" xfId="0" applyFont="1" applyFill="1" applyProtection="1"/>
    <xf numFmtId="0" fontId="39" fillId="0" borderId="0" xfId="0" applyFont="1" applyFill="1" applyBorder="1" applyAlignment="1" applyProtection="1">
      <alignment wrapText="1"/>
    </xf>
    <xf numFmtId="0" fontId="39" fillId="0" borderId="0" xfId="0" applyFont="1" applyProtection="1"/>
    <xf numFmtId="0" fontId="39" fillId="0" borderId="0" xfId="0" applyFont="1" applyFill="1" applyBorder="1" applyAlignment="1" applyProtection="1">
      <alignment horizontal="left"/>
    </xf>
    <xf numFmtId="0" fontId="39" fillId="0" borderId="0" xfId="0" applyFont="1" applyBorder="1" applyAlignment="1" applyProtection="1">
      <alignment vertical="center"/>
    </xf>
    <xf numFmtId="0" fontId="39" fillId="33" borderId="0" xfId="43" applyFont="1" applyFill="1" applyBorder="1" applyAlignment="1" applyProtection="1">
      <alignment vertical="center"/>
    </xf>
    <xf numFmtId="0" fontId="39" fillId="0" borderId="0" xfId="0" applyFont="1" applyFill="1" applyBorder="1" applyAlignment="1" applyProtection="1">
      <alignment vertical="center"/>
    </xf>
    <xf numFmtId="0" fontId="39" fillId="0" borderId="0" xfId="16" applyFont="1" applyFill="1" applyBorder="1" applyAlignment="1" applyProtection="1">
      <alignment vertical="center"/>
    </xf>
    <xf numFmtId="0" fontId="39" fillId="33" borderId="0" xfId="17" applyFont="1" applyFill="1" applyBorder="1" applyAlignment="1" applyProtection="1">
      <alignment vertical="center"/>
    </xf>
    <xf numFmtId="0" fontId="39" fillId="33" borderId="0" xfId="27" applyFont="1" applyFill="1" applyBorder="1" applyAlignment="1" applyProtection="1">
      <alignment vertical="center"/>
    </xf>
    <xf numFmtId="0" fontId="39" fillId="0" borderId="0" xfId="27" applyFont="1" applyFill="1" applyBorder="1" applyAlignment="1" applyProtection="1">
      <alignment vertical="center"/>
    </xf>
    <xf numFmtId="0" fontId="43" fillId="0" borderId="20" xfId="62" applyFont="1" applyFill="1" applyBorder="1" applyAlignment="1">
      <alignment vertical="center"/>
    </xf>
    <xf numFmtId="166" fontId="43" fillId="0" borderId="20" xfId="62" applyNumberFormat="1" applyFont="1" applyFill="1" applyBorder="1" applyAlignment="1">
      <alignment vertical="center"/>
    </xf>
    <xf numFmtId="167" fontId="43" fillId="0" borderId="20" xfId="65" applyFont="1" applyFill="1" applyBorder="1" applyAlignment="1">
      <alignment horizontal="center" vertical="center" wrapText="1"/>
    </xf>
    <xf numFmtId="167" fontId="43" fillId="0" borderId="20" xfId="65" applyFont="1" applyFill="1" applyBorder="1" applyAlignment="1">
      <alignment vertical="center" wrapText="1"/>
    </xf>
    <xf numFmtId="166" fontId="43" fillId="0" borderId="20" xfId="1" applyNumberFormat="1" applyFont="1" applyFill="1" applyBorder="1" applyAlignment="1">
      <alignment horizontal="center" vertical="center" wrapText="1"/>
    </xf>
    <xf numFmtId="166" fontId="43" fillId="0" borderId="20" xfId="65" applyNumberFormat="1" applyFont="1" applyFill="1" applyBorder="1" applyAlignment="1">
      <alignment horizontal="center" vertical="center" wrapText="1"/>
    </xf>
    <xf numFmtId="0" fontId="43" fillId="0" borderId="20" xfId="64" applyFont="1" applyFill="1" applyBorder="1" applyAlignment="1">
      <alignment horizontal="center" vertical="center" wrapText="1"/>
    </xf>
    <xf numFmtId="9" fontId="43" fillId="0" borderId="20" xfId="66" applyFont="1" applyFill="1" applyBorder="1" applyAlignment="1">
      <alignment horizontal="center" vertical="center" wrapText="1"/>
    </xf>
    <xf numFmtId="0" fontId="43" fillId="0" borderId="20" xfId="64" applyFont="1" applyFill="1" applyBorder="1" applyAlignment="1">
      <alignment wrapText="1"/>
    </xf>
    <xf numFmtId="178" fontId="43" fillId="0" borderId="19" xfId="90" applyNumberFormat="1" applyFont="1" applyFill="1" applyBorder="1" applyAlignment="1">
      <alignment horizontal="center" vertical="center"/>
    </xf>
    <xf numFmtId="0" fontId="43" fillId="0" borderId="19" xfId="90" applyFont="1" applyFill="1" applyBorder="1" applyAlignment="1">
      <alignment horizontal="center" vertical="center"/>
    </xf>
    <xf numFmtId="166" fontId="43" fillId="0" borderId="19" xfId="1" applyNumberFormat="1" applyFont="1" applyFill="1" applyBorder="1" applyAlignment="1">
      <alignment horizontal="center" vertical="center"/>
    </xf>
    <xf numFmtId="0" fontId="43" fillId="0" borderId="20" xfId="90" applyFont="1" applyFill="1" applyBorder="1" applyAlignment="1">
      <alignment horizontal="center"/>
    </xf>
    <xf numFmtId="178" fontId="43" fillId="0" borderId="20" xfId="90" applyNumberFormat="1" applyFont="1" applyFill="1" applyBorder="1" applyAlignment="1">
      <alignment horizontal="center"/>
    </xf>
    <xf numFmtId="0" fontId="43" fillId="0" borderId="20" xfId="90" applyFont="1" applyFill="1" applyBorder="1"/>
    <xf numFmtId="166" fontId="43" fillId="0" borderId="20" xfId="52" applyFont="1" applyFill="1" applyBorder="1"/>
    <xf numFmtId="9" fontId="43" fillId="0" borderId="20" xfId="91" applyFont="1" applyFill="1" applyBorder="1" applyAlignment="1">
      <alignment horizontal="center"/>
    </xf>
    <xf numFmtId="15" fontId="43" fillId="0" borderId="20" xfId="90" applyNumberFormat="1" applyFont="1" applyFill="1" applyBorder="1" applyAlignment="1">
      <alignment horizontal="center"/>
    </xf>
    <xf numFmtId="0" fontId="43" fillId="0" borderId="20" xfId="67" applyFont="1" applyFill="1" applyBorder="1" applyAlignment="1">
      <alignment vertical="center"/>
    </xf>
    <xf numFmtId="166" fontId="43" fillId="0" borderId="20" xfId="67" applyNumberFormat="1" applyFont="1" applyFill="1" applyBorder="1" applyAlignment="1">
      <alignment vertical="center"/>
    </xf>
    <xf numFmtId="178" fontId="43" fillId="0" borderId="20" xfId="0" applyNumberFormat="1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vertical="center"/>
    </xf>
    <xf numFmtId="166" fontId="43" fillId="0" borderId="20" xfId="52" applyFont="1" applyFill="1" applyBorder="1" applyAlignment="1">
      <alignment vertical="center"/>
    </xf>
    <xf numFmtId="166" fontId="43" fillId="0" borderId="20" xfId="52" applyFont="1" applyFill="1" applyBorder="1" applyAlignment="1">
      <alignment horizontal="center" vertical="center"/>
    </xf>
    <xf numFmtId="0" fontId="43" fillId="0" borderId="20" xfId="52" applyNumberFormat="1" applyFont="1" applyFill="1" applyBorder="1" applyAlignment="1">
      <alignment vertical="center"/>
    </xf>
    <xf numFmtId="0" fontId="43" fillId="0" borderId="20" xfId="0" applyFont="1" applyFill="1" applyBorder="1" applyAlignment="1">
      <alignment horizontal="center" vertical="center"/>
    </xf>
    <xf numFmtId="0" fontId="43" fillId="0" borderId="20" xfId="0" applyFont="1" applyFill="1" applyBorder="1" applyAlignment="1">
      <alignment horizontal="left" vertical="center"/>
    </xf>
    <xf numFmtId="166" fontId="43" fillId="0" borderId="20" xfId="52" applyFont="1" applyFill="1" applyBorder="1" applyAlignment="1">
      <alignment horizontal="left" vertical="center"/>
    </xf>
    <xf numFmtId="0" fontId="43" fillId="0" borderId="20" xfId="0" applyNumberFormat="1" applyFont="1" applyFill="1" applyBorder="1" applyAlignment="1">
      <alignment horizontal="left" vertical="center"/>
    </xf>
    <xf numFmtId="0" fontId="43" fillId="0" borderId="20" xfId="0" applyFont="1" applyFill="1" applyBorder="1" applyAlignment="1">
      <alignment vertical="center" wrapText="1"/>
    </xf>
    <xf numFmtId="178" fontId="43" fillId="0" borderId="20" xfId="0" applyNumberFormat="1" applyFont="1" applyFill="1" applyBorder="1" applyAlignment="1">
      <alignment horizontal="left" vertical="center"/>
    </xf>
    <xf numFmtId="0" fontId="43" fillId="0" borderId="20" xfId="0" applyFont="1" applyFill="1" applyBorder="1" applyAlignment="1">
      <alignment horizontal="left" vertical="center" wrapText="1"/>
    </xf>
    <xf numFmtId="0" fontId="43" fillId="0" borderId="20" xfId="53" applyFont="1" applyFill="1" applyBorder="1" applyAlignment="1">
      <alignment vertical="center" wrapText="1"/>
    </xf>
    <xf numFmtId="0" fontId="43" fillId="0" borderId="20" xfId="53" applyFont="1" applyFill="1" applyBorder="1" applyAlignment="1">
      <alignment horizontal="center" vertical="center"/>
    </xf>
    <xf numFmtId="0" fontId="43" fillId="0" borderId="20" xfId="53" applyFont="1" applyFill="1" applyBorder="1" applyAlignment="1">
      <alignment vertical="center"/>
    </xf>
    <xf numFmtId="166" fontId="43" fillId="0" borderId="20" xfId="52" applyFont="1" applyFill="1" applyBorder="1" applyAlignment="1">
      <alignment horizontal="center" vertical="center" wrapText="1"/>
    </xf>
    <xf numFmtId="166" fontId="43" fillId="0" borderId="20" xfId="53" applyNumberFormat="1" applyFont="1" applyFill="1" applyBorder="1" applyAlignment="1">
      <alignment horizontal="center" vertical="center"/>
    </xf>
    <xf numFmtId="0" fontId="43" fillId="0" borderId="20" xfId="53" applyFont="1" applyFill="1" applyBorder="1" applyAlignment="1">
      <alignment horizontal="left" vertical="center" wrapText="1"/>
    </xf>
    <xf numFmtId="0" fontId="43" fillId="0" borderId="20" xfId="53" applyFont="1" applyFill="1" applyBorder="1" applyAlignment="1">
      <alignment horizontal="left" vertical="center"/>
    </xf>
    <xf numFmtId="166" fontId="43" fillId="0" borderId="17" xfId="52" applyFont="1" applyFill="1" applyBorder="1" applyAlignment="1">
      <alignment horizontal="left" vertical="center"/>
    </xf>
    <xf numFmtId="0" fontId="43" fillId="0" borderId="20" xfId="53" applyFont="1" applyFill="1" applyBorder="1" applyAlignment="1">
      <alignment horizontal="center" vertical="center" wrapText="1"/>
    </xf>
    <xf numFmtId="166" fontId="43" fillId="0" borderId="17" xfId="53" applyNumberFormat="1" applyFont="1" applyFill="1" applyBorder="1" applyAlignment="1">
      <alignment horizontal="center" vertical="center"/>
    </xf>
    <xf numFmtId="0" fontId="43" fillId="0" borderId="20" xfId="6" applyFont="1" applyFill="1" applyBorder="1" applyAlignment="1">
      <alignment vertical="center" wrapText="1"/>
    </xf>
    <xf numFmtId="0" fontId="43" fillId="0" borderId="20" xfId="6" applyFont="1" applyFill="1" applyBorder="1" applyAlignment="1">
      <alignment horizontal="center" vertical="center"/>
    </xf>
    <xf numFmtId="3" fontId="43" fillId="0" borderId="20" xfId="6" applyNumberFormat="1" applyFont="1" applyFill="1" applyBorder="1" applyAlignment="1">
      <alignment horizontal="center" vertical="center"/>
    </xf>
    <xf numFmtId="9" fontId="43" fillId="0" borderId="20" xfId="66" applyFont="1" applyFill="1" applyBorder="1" applyAlignment="1">
      <alignment horizontal="center" vertical="center"/>
    </xf>
    <xf numFmtId="174" fontId="43" fillId="0" borderId="20" xfId="52" applyNumberFormat="1" applyFont="1" applyFill="1" applyBorder="1" applyAlignment="1">
      <alignment horizontal="center" vertical="center"/>
    </xf>
    <xf numFmtId="174" fontId="43" fillId="0" borderId="20" xfId="52" applyNumberFormat="1" applyFont="1" applyFill="1" applyBorder="1" applyAlignment="1">
      <alignment vertical="center"/>
    </xf>
    <xf numFmtId="0" fontId="43" fillId="0" borderId="20" xfId="6" applyFont="1" applyFill="1" applyBorder="1" applyAlignment="1">
      <alignment vertical="center"/>
    </xf>
    <xf numFmtId="174" fontId="43" fillId="0" borderId="20" xfId="6" applyNumberFormat="1" applyFont="1" applyFill="1" applyBorder="1" applyAlignment="1">
      <alignment vertical="center"/>
    </xf>
    <xf numFmtId="0" fontId="43" fillId="0" borderId="20" xfId="6" applyFont="1" applyFill="1" applyBorder="1" applyAlignment="1">
      <alignment horizontal="left" vertical="center" wrapText="1"/>
    </xf>
    <xf numFmtId="174" fontId="43" fillId="0" borderId="20" xfId="52" applyNumberFormat="1" applyFont="1" applyFill="1" applyBorder="1" applyAlignment="1">
      <alignment horizontal="left" vertical="center"/>
    </xf>
    <xf numFmtId="169" fontId="43" fillId="0" borderId="20" xfId="6" applyNumberFormat="1" applyFont="1" applyFill="1" applyBorder="1" applyAlignment="1">
      <alignment horizontal="left" vertical="center"/>
    </xf>
    <xf numFmtId="0" fontId="43" fillId="0" borderId="20" xfId="6" applyFont="1" applyFill="1" applyBorder="1" applyAlignment="1">
      <alignment horizontal="left" vertical="center"/>
    </xf>
    <xf numFmtId="0" fontId="43" fillId="0" borderId="20" xfId="6" applyFont="1" applyFill="1" applyBorder="1" applyAlignment="1">
      <alignment horizontal="center" vertical="center" wrapText="1"/>
    </xf>
    <xf numFmtId="0" fontId="43" fillId="0" borderId="17" xfId="6" applyFont="1" applyFill="1" applyBorder="1" applyAlignment="1">
      <alignment horizontal="left" vertical="center" wrapText="1"/>
    </xf>
    <xf numFmtId="174" fontId="43" fillId="0" borderId="20" xfId="52" applyNumberFormat="1" applyFont="1" applyFill="1" applyBorder="1" applyAlignment="1">
      <alignment horizontal="left" vertical="center" wrapText="1"/>
    </xf>
    <xf numFmtId="0" fontId="43" fillId="0" borderId="20" xfId="6" applyFont="1" applyBorder="1" applyAlignment="1">
      <alignment horizontal="center" vertical="center" wrapText="1"/>
    </xf>
    <xf numFmtId="0" fontId="43" fillId="0" borderId="20" xfId="6" applyFont="1" applyBorder="1" applyAlignment="1">
      <alignment horizontal="left" vertical="center" wrapText="1"/>
    </xf>
    <xf numFmtId="0" fontId="43" fillId="0" borderId="20" xfId="0" applyFont="1" applyBorder="1" applyAlignment="1">
      <alignment horizontal="center"/>
    </xf>
    <xf numFmtId="166" fontId="43" fillId="0" borderId="20" xfId="52" applyFont="1" applyBorder="1" applyAlignment="1">
      <alignment horizontal="center" vertical="center" wrapText="1"/>
    </xf>
    <xf numFmtId="165" fontId="43" fillId="0" borderId="20" xfId="6" applyNumberFormat="1" applyFont="1" applyBorder="1" applyAlignment="1">
      <alignment horizontal="center" vertical="center" wrapText="1"/>
    </xf>
    <xf numFmtId="165" fontId="43" fillId="0" borderId="20" xfId="6" applyNumberFormat="1" applyFont="1" applyFill="1" applyBorder="1" applyAlignment="1">
      <alignment horizontal="center" vertical="center" wrapText="1"/>
    </xf>
    <xf numFmtId="0" fontId="43" fillId="0" borderId="20" xfId="53" applyFont="1" applyFill="1" applyBorder="1" applyAlignment="1">
      <alignment vertical="top" wrapText="1"/>
    </xf>
    <xf numFmtId="0" fontId="43" fillId="0" borderId="20" xfId="53" applyFont="1" applyFill="1" applyBorder="1" applyAlignment="1">
      <alignment horizontal="left" vertical="top" wrapText="1"/>
    </xf>
    <xf numFmtId="0" fontId="43" fillId="0" borderId="20" xfId="6" applyFont="1" applyFill="1" applyBorder="1" applyAlignment="1">
      <alignment vertical="top" wrapText="1"/>
    </xf>
    <xf numFmtId="166" fontId="43" fillId="0" borderId="20" xfId="6" applyNumberFormat="1" applyFont="1" applyFill="1" applyBorder="1" applyAlignment="1">
      <alignment horizontal="left" vertical="top"/>
    </xf>
    <xf numFmtId="166" fontId="43" fillId="0" borderId="20" xfId="52" applyFont="1" applyFill="1" applyBorder="1" applyAlignment="1">
      <alignment horizontal="center" vertical="top"/>
    </xf>
    <xf numFmtId="0" fontId="43" fillId="0" borderId="20" xfId="53" quotePrefix="1" applyFont="1" applyFill="1" applyBorder="1" applyAlignment="1">
      <alignment horizontal="left" vertical="top" wrapText="1"/>
    </xf>
    <xf numFmtId="166" fontId="43" fillId="0" borderId="20" xfId="6" applyNumberFormat="1" applyFont="1" applyFill="1" applyBorder="1" applyAlignment="1">
      <alignment horizontal="center" vertical="top"/>
    </xf>
    <xf numFmtId="0" fontId="43" fillId="0" borderId="20" xfId="6" applyFont="1" applyFill="1" applyBorder="1" applyAlignment="1">
      <alignment horizontal="left" vertical="top" wrapText="1"/>
    </xf>
    <xf numFmtId="0" fontId="43" fillId="0" borderId="20" xfId="6" applyFont="1" applyFill="1" applyBorder="1" applyAlignment="1">
      <alignment vertical="top"/>
    </xf>
    <xf numFmtId="166" fontId="43" fillId="0" borderId="20" xfId="52" applyFont="1" applyFill="1" applyBorder="1" applyAlignment="1">
      <alignment horizontal="left" vertical="top"/>
    </xf>
    <xf numFmtId="0" fontId="43" fillId="0" borderId="20" xfId="53" applyFont="1" applyFill="1" applyBorder="1" applyAlignment="1">
      <alignment horizontal="left" vertical="top"/>
    </xf>
    <xf numFmtId="0" fontId="43" fillId="0" borderId="20" xfId="0" applyFont="1" applyBorder="1" applyAlignment="1">
      <alignment horizontal="center" vertical="center" wrapText="1"/>
    </xf>
    <xf numFmtId="0" fontId="43" fillId="0" borderId="20" xfId="0" applyFont="1" applyBorder="1" applyAlignment="1">
      <alignment horizontal="left" vertical="center" wrapText="1"/>
    </xf>
    <xf numFmtId="0" fontId="43" fillId="0" borderId="20" xfId="7" applyFont="1" applyBorder="1" applyAlignment="1">
      <alignment vertical="center" wrapText="1"/>
    </xf>
    <xf numFmtId="0" fontId="43" fillId="0" borderId="20" xfId="0" applyFont="1" applyBorder="1" applyAlignment="1">
      <alignment horizontal="left" vertical="center"/>
    </xf>
    <xf numFmtId="0" fontId="43" fillId="0" borderId="20" xfId="0" applyFont="1" applyBorder="1" applyAlignment="1">
      <alignment vertical="center" wrapText="1"/>
    </xf>
    <xf numFmtId="0" fontId="43" fillId="0" borderId="20" xfId="52" applyNumberFormat="1" applyFont="1" applyBorder="1" applyAlignment="1">
      <alignment horizontal="left" vertical="center" wrapText="1"/>
    </xf>
    <xf numFmtId="166" fontId="43" fillId="0" borderId="20" xfId="6" applyNumberFormat="1" applyFont="1" applyFill="1" applyBorder="1" applyAlignment="1">
      <alignment horizontal="center" vertical="center"/>
    </xf>
    <xf numFmtId="0" fontId="43" fillId="0" borderId="19" xfId="0" applyFont="1" applyFill="1" applyBorder="1" applyAlignment="1">
      <alignment horizontal="center" vertical="center" wrapText="1"/>
    </xf>
    <xf numFmtId="0" fontId="43" fillId="0" borderId="19" xfId="0" applyFont="1" applyFill="1" applyBorder="1" applyAlignment="1">
      <alignment horizontal="left" vertical="center" wrapText="1"/>
    </xf>
    <xf numFmtId="0" fontId="43" fillId="0" borderId="19" xfId="0" applyFont="1" applyFill="1" applyBorder="1" applyAlignment="1">
      <alignment horizontal="left" vertical="center"/>
    </xf>
    <xf numFmtId="0" fontId="43" fillId="0" borderId="19" xfId="0" applyFont="1" applyFill="1" applyBorder="1" applyAlignment="1">
      <alignment vertical="center"/>
    </xf>
    <xf numFmtId="0" fontId="43" fillId="0" borderId="19" xfId="0" applyFont="1" applyFill="1" applyBorder="1" applyAlignment="1">
      <alignment horizontal="center" vertical="center"/>
    </xf>
    <xf numFmtId="166" fontId="43" fillId="0" borderId="19" xfId="52" applyFont="1" applyFill="1" applyBorder="1" applyAlignment="1">
      <alignment horizontal="center" vertical="center"/>
    </xf>
    <xf numFmtId="166" fontId="43" fillId="0" borderId="19" xfId="52" applyFont="1" applyBorder="1" applyAlignment="1">
      <alignment horizontal="center" vertical="center" wrapText="1"/>
    </xf>
    <xf numFmtId="0" fontId="43" fillId="0" borderId="19" xfId="52" applyNumberFormat="1" applyFont="1" applyFill="1" applyBorder="1" applyAlignment="1">
      <alignment horizontal="left" vertical="center" wrapText="1"/>
    </xf>
    <xf numFmtId="15" fontId="43" fillId="0" borderId="20" xfId="0" applyNumberFormat="1" applyFont="1" applyFill="1" applyBorder="1" applyAlignment="1">
      <alignment horizontal="center" vertical="center"/>
    </xf>
    <xf numFmtId="166" fontId="43" fillId="0" borderId="20" xfId="0" applyNumberFormat="1" applyFont="1" applyFill="1" applyBorder="1" applyAlignment="1">
      <alignment horizontal="center" vertical="center"/>
    </xf>
    <xf numFmtId="15" fontId="43" fillId="0" borderId="20" xfId="0" applyNumberFormat="1" applyFont="1" applyBorder="1" applyAlignment="1">
      <alignment horizontal="center" vertical="center"/>
    </xf>
    <xf numFmtId="166" fontId="43" fillId="0" borderId="20" xfId="0" applyNumberFormat="1" applyFont="1" applyBorder="1" applyAlignment="1">
      <alignment horizontal="center" vertical="center"/>
    </xf>
    <xf numFmtId="0" fontId="43" fillId="0" borderId="20" xfId="0" applyFont="1" applyBorder="1" applyAlignment="1">
      <alignment vertical="center"/>
    </xf>
    <xf numFmtId="166" fontId="43" fillId="0" borderId="20" xfId="0" applyNumberFormat="1" applyFont="1" applyBorder="1"/>
    <xf numFmtId="0" fontId="43" fillId="0" borderId="20" xfId="0" applyFont="1" applyBorder="1"/>
    <xf numFmtId="0" fontId="43" fillId="0" borderId="20" xfId="0" applyFont="1" applyBorder="1" applyAlignment="1">
      <alignment horizontal="center" vertical="center"/>
    </xf>
    <xf numFmtId="166" fontId="43" fillId="0" borderId="20" xfId="6" applyNumberFormat="1" applyFont="1" applyBorder="1" applyAlignment="1">
      <alignment horizontal="center" vertical="center"/>
    </xf>
    <xf numFmtId="15" fontId="43" fillId="0" borderId="20" xfId="0" applyNumberFormat="1" applyFont="1" applyBorder="1" applyAlignment="1">
      <alignment horizontal="center" vertical="center" wrapText="1"/>
    </xf>
    <xf numFmtId="0" fontId="43" fillId="0" borderId="20" xfId="53" applyNumberFormat="1" applyFont="1" applyFill="1" applyBorder="1" applyAlignment="1">
      <alignment horizontal="center" vertical="center" wrapText="1"/>
    </xf>
    <xf numFmtId="174" fontId="43" fillId="0" borderId="20" xfId="52" applyNumberFormat="1" applyFont="1" applyFill="1" applyBorder="1" applyAlignment="1">
      <alignment horizontal="center" vertical="center" wrapText="1"/>
    </xf>
    <xf numFmtId="14" fontId="43" fillId="0" borderId="20" xfId="53" applyNumberFormat="1" applyFont="1" applyFill="1" applyBorder="1" applyAlignment="1">
      <alignment horizontal="left" vertical="center" wrapText="1"/>
    </xf>
    <xf numFmtId="10" fontId="43" fillId="0" borderId="18" xfId="53" applyNumberFormat="1" applyFont="1" applyFill="1" applyBorder="1" applyAlignment="1">
      <alignment horizontal="center" vertical="center" wrapText="1"/>
    </xf>
    <xf numFmtId="174" fontId="43" fillId="0" borderId="20" xfId="52" applyNumberFormat="1" applyFont="1" applyFill="1" applyBorder="1" applyAlignment="1">
      <alignment vertical="center" wrapText="1"/>
    </xf>
    <xf numFmtId="167" fontId="43" fillId="0" borderId="20" xfId="1" applyFont="1" applyFill="1" applyBorder="1" applyAlignment="1">
      <alignment horizontal="center" vertical="center" wrapText="1"/>
    </xf>
    <xf numFmtId="1" fontId="43" fillId="0" borderId="20" xfId="53" applyNumberFormat="1" applyFont="1" applyFill="1" applyBorder="1" applyAlignment="1">
      <alignment horizontal="center" vertical="center" wrapText="1"/>
    </xf>
    <xf numFmtId="174" fontId="43" fillId="0" borderId="20" xfId="53" applyNumberFormat="1" applyFont="1" applyFill="1" applyBorder="1" applyAlignment="1">
      <alignment horizontal="center" vertical="center" wrapText="1"/>
    </xf>
    <xf numFmtId="166" fontId="43" fillId="0" borderId="20" xfId="52" applyFont="1" applyBorder="1" applyAlignment="1">
      <alignment vertical="center" wrapText="1"/>
    </xf>
    <xf numFmtId="0" fontId="43" fillId="0" borderId="20" xfId="53" applyFont="1" applyBorder="1" applyAlignment="1">
      <alignment horizontal="center" vertical="center" wrapText="1"/>
    </xf>
    <xf numFmtId="0" fontId="43" fillId="0" borderId="20" xfId="53" applyNumberFormat="1" applyFont="1" applyBorder="1" applyAlignment="1">
      <alignment horizontal="center" vertical="center" wrapText="1"/>
    </xf>
    <xf numFmtId="0" fontId="43" fillId="0" borderId="20" xfId="53" applyFont="1" applyBorder="1" applyAlignment="1">
      <alignment vertical="center" wrapText="1"/>
    </xf>
    <xf numFmtId="174" fontId="43" fillId="0" borderId="20" xfId="52" applyNumberFormat="1" applyFont="1" applyBorder="1" applyAlignment="1">
      <alignment horizontal="center" vertical="center" wrapText="1"/>
    </xf>
    <xf numFmtId="14" fontId="43" fillId="0" borderId="20" xfId="53" applyNumberFormat="1" applyFont="1" applyBorder="1" applyAlignment="1">
      <alignment horizontal="left" vertical="center" wrapText="1"/>
    </xf>
    <xf numFmtId="166" fontId="43" fillId="0" borderId="17" xfId="52" applyFont="1" applyBorder="1" applyAlignment="1">
      <alignment horizontal="center" vertical="center" wrapText="1"/>
    </xf>
    <xf numFmtId="10" fontId="43" fillId="0" borderId="20" xfId="52" applyNumberFormat="1" applyFont="1" applyFill="1" applyBorder="1" applyAlignment="1">
      <alignment horizontal="center" vertical="center" wrapText="1"/>
    </xf>
    <xf numFmtId="0" fontId="43" fillId="0" borderId="18" xfId="53" applyFont="1" applyBorder="1" applyAlignment="1">
      <alignment horizontal="center" vertical="center" wrapText="1"/>
    </xf>
    <xf numFmtId="167" fontId="43" fillId="0" borderId="20" xfId="1" applyFont="1" applyBorder="1" applyAlignment="1">
      <alignment horizontal="center" vertical="center" wrapText="1"/>
    </xf>
    <xf numFmtId="9" fontId="43" fillId="0" borderId="20" xfId="52" applyNumberFormat="1" applyFont="1" applyFill="1" applyBorder="1" applyAlignment="1">
      <alignment horizontal="center" vertical="center" wrapText="1"/>
    </xf>
    <xf numFmtId="166" fontId="43" fillId="0" borderId="20" xfId="53" applyNumberFormat="1" applyFont="1" applyFill="1" applyBorder="1" applyAlignment="1">
      <alignment horizontal="center" vertical="center" wrapText="1"/>
    </xf>
    <xf numFmtId="166" fontId="43" fillId="0" borderId="17" xfId="52" applyFont="1" applyFill="1" applyBorder="1" applyAlignment="1">
      <alignment horizontal="center" vertical="center" wrapText="1"/>
    </xf>
    <xf numFmtId="0" fontId="43" fillId="0" borderId="18" xfId="53" applyFont="1" applyFill="1" applyBorder="1" applyAlignment="1">
      <alignment horizontal="center" vertical="center" wrapText="1"/>
    </xf>
    <xf numFmtId="166" fontId="43" fillId="0" borderId="20" xfId="52" applyFont="1" applyFill="1" applyBorder="1" applyAlignment="1">
      <alignment vertical="center" wrapText="1"/>
    </xf>
    <xf numFmtId="173" fontId="43" fillId="0" borderId="20" xfId="0" applyNumberFormat="1" applyFont="1" applyFill="1" applyBorder="1" applyAlignment="1">
      <alignment horizontal="center" vertical="center"/>
    </xf>
    <xf numFmtId="14" fontId="43" fillId="0" borderId="20" xfId="0" applyNumberFormat="1" applyFont="1" applyFill="1" applyBorder="1" applyAlignment="1">
      <alignment horizontal="left" vertical="center"/>
    </xf>
    <xf numFmtId="173" fontId="43" fillId="0" borderId="20" xfId="0" applyNumberFormat="1" applyFont="1" applyBorder="1" applyAlignment="1">
      <alignment horizontal="center" vertical="center"/>
    </xf>
    <xf numFmtId="166" fontId="43" fillId="0" borderId="20" xfId="52" applyFont="1" applyBorder="1" applyAlignment="1">
      <alignment horizontal="center" vertical="center"/>
    </xf>
    <xf numFmtId="0" fontId="43" fillId="0" borderId="20" xfId="0" applyFont="1" applyFill="1" applyBorder="1" applyAlignment="1">
      <alignment horizontal="center" vertical="top" wrapText="1"/>
    </xf>
    <xf numFmtId="0" fontId="43" fillId="0" borderId="20" xfId="0" applyFont="1" applyFill="1" applyBorder="1" applyAlignment="1">
      <alignment vertical="top" wrapText="1"/>
    </xf>
    <xf numFmtId="0" fontId="43" fillId="0" borderId="20" xfId="0" applyFont="1" applyFill="1" applyBorder="1" applyAlignment="1">
      <alignment vertical="top"/>
    </xf>
    <xf numFmtId="14" fontId="43" fillId="0" borderId="20" xfId="0" applyNumberFormat="1" applyFont="1" applyFill="1" applyBorder="1" applyAlignment="1">
      <alignment horizontal="center" vertical="top"/>
    </xf>
    <xf numFmtId="0" fontId="43" fillId="0" borderId="20" xfId="0" applyFont="1" applyFill="1" applyBorder="1" applyAlignment="1">
      <alignment horizontal="center" vertical="top"/>
    </xf>
    <xf numFmtId="167" fontId="43" fillId="0" borderId="20" xfId="1" applyFont="1" applyFill="1" applyBorder="1" applyAlignment="1">
      <alignment vertical="top"/>
    </xf>
    <xf numFmtId="0" fontId="43" fillId="0" borderId="20" xfId="0" quotePrefix="1" applyFont="1" applyFill="1" applyBorder="1" applyAlignment="1">
      <alignment vertical="top"/>
    </xf>
    <xf numFmtId="0" fontId="43" fillId="0" borderId="20" xfId="53" applyFont="1" applyBorder="1" applyAlignment="1">
      <alignment vertical="center"/>
    </xf>
    <xf numFmtId="14" fontId="43" fillId="0" borderId="20" xfId="53" applyNumberFormat="1" applyFont="1" applyFill="1" applyBorder="1" applyAlignment="1">
      <alignment horizontal="center" vertical="center"/>
    </xf>
    <xf numFmtId="166" fontId="43" fillId="0" borderId="20" xfId="53" applyNumberFormat="1" applyFont="1" applyBorder="1" applyAlignment="1">
      <alignment vertical="center"/>
    </xf>
    <xf numFmtId="175" fontId="43" fillId="0" borderId="20" xfId="1" applyNumberFormat="1" applyFont="1" applyFill="1" applyBorder="1" applyAlignment="1">
      <alignment vertical="center"/>
    </xf>
    <xf numFmtId="166" fontId="43" fillId="0" borderId="20" xfId="1" applyNumberFormat="1" applyFont="1" applyFill="1" applyBorder="1" applyAlignment="1">
      <alignment vertical="center"/>
    </xf>
    <xf numFmtId="166" fontId="43" fillId="0" borderId="18" xfId="1" applyNumberFormat="1" applyFont="1" applyFill="1" applyBorder="1" applyAlignment="1">
      <alignment vertical="center"/>
    </xf>
    <xf numFmtId="166" fontId="43" fillId="0" borderId="0" xfId="0" applyNumberFormat="1" applyFont="1" applyFill="1" applyAlignment="1">
      <alignment vertical="center"/>
    </xf>
    <xf numFmtId="167" fontId="43" fillId="0" borderId="20" xfId="1" applyNumberFormat="1" applyFont="1" applyFill="1" applyBorder="1" applyAlignment="1">
      <alignment vertical="center"/>
    </xf>
    <xf numFmtId="17" fontId="43" fillId="0" borderId="20" xfId="0" applyNumberFormat="1" applyFont="1" applyFill="1" applyBorder="1" applyAlignment="1">
      <alignment horizontal="center" vertical="center"/>
    </xf>
    <xf numFmtId="10" fontId="43" fillId="0" borderId="20" xfId="0" applyNumberFormat="1" applyFont="1" applyFill="1" applyBorder="1" applyAlignment="1">
      <alignment horizontal="center" vertical="center"/>
    </xf>
    <xf numFmtId="0" fontId="28" fillId="0" borderId="20" xfId="53" applyFont="1" applyFill="1" applyBorder="1" applyAlignment="1">
      <alignment horizontal="center" vertical="center"/>
    </xf>
    <xf numFmtId="166" fontId="28" fillId="0" borderId="19" xfId="52" applyFont="1" applyFill="1" applyBorder="1" applyAlignment="1">
      <alignment vertical="center"/>
    </xf>
    <xf numFmtId="166" fontId="28" fillId="0" borderId="19" xfId="52" applyFont="1" applyFill="1" applyBorder="1" applyAlignment="1">
      <alignment horizontal="left" vertical="center"/>
    </xf>
    <xf numFmtId="166" fontId="28" fillId="0" borderId="19" xfId="0" applyNumberFormat="1" applyFont="1" applyBorder="1"/>
    <xf numFmtId="166" fontId="28" fillId="0" borderId="0" xfId="0" applyNumberFormat="1" applyFont="1" applyBorder="1"/>
    <xf numFmtId="166" fontId="28" fillId="0" borderId="20" xfId="52" applyFont="1" applyFill="1" applyBorder="1" applyAlignment="1">
      <alignment horizontal="left" vertical="center" wrapText="1"/>
    </xf>
    <xf numFmtId="166" fontId="28" fillId="0" borderId="19" xfId="52" applyFont="1" applyFill="1" applyBorder="1" applyAlignment="1">
      <alignment vertical="center" wrapText="1"/>
    </xf>
    <xf numFmtId="174" fontId="28" fillId="0" borderId="20" xfId="53" applyNumberFormat="1" applyFont="1" applyFill="1" applyBorder="1" applyAlignment="1">
      <alignment vertical="center" wrapText="1"/>
    </xf>
    <xf numFmtId="166" fontId="44" fillId="0" borderId="20" xfId="53" applyNumberFormat="1" applyFont="1" applyFill="1" applyBorder="1" applyAlignment="1">
      <alignment horizontal="left" vertical="center" wrapText="1"/>
    </xf>
    <xf numFmtId="166" fontId="28" fillId="0" borderId="20" xfId="67" applyNumberFormat="1" applyFont="1" applyBorder="1" applyAlignment="1">
      <alignment vertical="center"/>
    </xf>
    <xf numFmtId="166" fontId="28" fillId="0" borderId="20" xfId="1" applyNumberFormat="1" applyFont="1" applyFill="1" applyBorder="1"/>
    <xf numFmtId="166" fontId="28" fillId="0" borderId="20" xfId="64" applyNumberFormat="1" applyFont="1" applyBorder="1" applyAlignment="1">
      <alignment vertical="center"/>
    </xf>
    <xf numFmtId="166" fontId="28" fillId="0" borderId="20" xfId="62" applyNumberFormat="1" applyFont="1" applyBorder="1" applyAlignment="1">
      <alignment vertical="center"/>
    </xf>
    <xf numFmtId="0" fontId="37" fillId="0" borderId="0" xfId="0" applyFont="1" applyFill="1" applyBorder="1" applyAlignment="1" applyProtection="1">
      <alignment horizontal="left"/>
    </xf>
    <xf numFmtId="0" fontId="36" fillId="34" borderId="17" xfId="0" applyFont="1" applyFill="1" applyBorder="1" applyAlignment="1">
      <alignment horizontal="left" vertical="center" wrapText="1"/>
    </xf>
    <xf numFmtId="0" fontId="36" fillId="34" borderId="2" xfId="0" applyFont="1" applyFill="1" applyBorder="1" applyAlignment="1">
      <alignment horizontal="left" vertical="center" wrapText="1"/>
    </xf>
    <xf numFmtId="0" fontId="36" fillId="34" borderId="18" xfId="0" applyFont="1" applyFill="1" applyBorder="1" applyAlignment="1">
      <alignment horizontal="left" vertical="center" wrapText="1"/>
    </xf>
    <xf numFmtId="0" fontId="36" fillId="0" borderId="29" xfId="0" applyFont="1" applyFill="1" applyBorder="1" applyAlignment="1">
      <alignment horizontal="left" vertical="center" wrapText="1"/>
    </xf>
    <xf numFmtId="0" fontId="36" fillId="0" borderId="30" xfId="0" applyFont="1" applyFill="1" applyBorder="1" applyAlignment="1">
      <alignment horizontal="left" vertical="center" wrapText="1"/>
    </xf>
    <xf numFmtId="0" fontId="36" fillId="0" borderId="28" xfId="0" applyFont="1" applyFill="1" applyBorder="1" applyAlignment="1">
      <alignment horizontal="left" vertical="center" wrapText="1"/>
    </xf>
    <xf numFmtId="0" fontId="36" fillId="0" borderId="29" xfId="0" applyFont="1" applyFill="1" applyBorder="1" applyAlignment="1">
      <alignment horizontal="left" vertical="center"/>
    </xf>
    <xf numFmtId="0" fontId="36" fillId="0" borderId="30" xfId="0" applyFont="1" applyFill="1" applyBorder="1" applyAlignment="1">
      <alignment horizontal="left" vertical="center"/>
    </xf>
    <xf numFmtId="0" fontId="36" fillId="0" borderId="28" xfId="0" applyFont="1" applyFill="1" applyBorder="1" applyAlignment="1">
      <alignment horizontal="left" vertical="center"/>
    </xf>
    <xf numFmtId="0" fontId="37" fillId="0" borderId="0" xfId="0" applyFont="1" applyFill="1" applyBorder="1" applyAlignment="1" applyProtection="1">
      <alignment horizontal="left" wrapText="1"/>
    </xf>
    <xf numFmtId="0" fontId="36" fillId="0" borderId="29" xfId="0" applyFont="1" applyFill="1" applyBorder="1" applyAlignment="1">
      <alignment horizontal="left" wrapText="1"/>
    </xf>
    <xf numFmtId="0" fontId="36" fillId="0" borderId="30" xfId="0" applyFont="1" applyFill="1" applyBorder="1" applyAlignment="1">
      <alignment horizontal="left" wrapText="1"/>
    </xf>
    <xf numFmtId="0" fontId="36" fillId="0" borderId="28" xfId="0" applyFont="1" applyFill="1" applyBorder="1" applyAlignment="1">
      <alignment horizontal="left" wrapText="1"/>
    </xf>
    <xf numFmtId="0" fontId="36" fillId="0" borderId="29" xfId="0" applyFont="1" applyFill="1" applyBorder="1" applyAlignment="1">
      <alignment horizontal="left"/>
    </xf>
    <xf numFmtId="0" fontId="36" fillId="0" borderId="30" xfId="0" applyFont="1" applyFill="1" applyBorder="1" applyAlignment="1">
      <alignment horizontal="left"/>
    </xf>
    <xf numFmtId="0" fontId="36" fillId="0" borderId="28" xfId="0" applyFont="1" applyFill="1" applyBorder="1" applyAlignment="1">
      <alignment horizontal="left"/>
    </xf>
    <xf numFmtId="0" fontId="36" fillId="36" borderId="17" xfId="0" applyFont="1" applyFill="1" applyBorder="1" applyAlignment="1">
      <alignment horizontal="left" wrapText="1"/>
    </xf>
    <xf numFmtId="0" fontId="36" fillId="36" borderId="2" xfId="0" applyFont="1" applyFill="1" applyBorder="1" applyAlignment="1">
      <alignment horizontal="left" wrapText="1"/>
    </xf>
    <xf numFmtId="0" fontId="36" fillId="36" borderId="18" xfId="0" applyFont="1" applyFill="1" applyBorder="1" applyAlignment="1">
      <alignment horizontal="left" wrapText="1"/>
    </xf>
    <xf numFmtId="0" fontId="43" fillId="0" borderId="26" xfId="90" applyFont="1" applyFill="1" applyBorder="1" applyAlignment="1">
      <alignment horizontal="center" vertical="center" wrapText="1"/>
    </xf>
    <xf numFmtId="0" fontId="43" fillId="0" borderId="21" xfId="90" applyFont="1" applyFill="1" applyBorder="1" applyAlignment="1">
      <alignment horizontal="center" vertical="center" wrapText="1"/>
    </xf>
    <xf numFmtId="0" fontId="43" fillId="0" borderId="19" xfId="90" applyFont="1" applyFill="1" applyBorder="1" applyAlignment="1">
      <alignment horizontal="center" vertical="center" wrapText="1"/>
    </xf>
    <xf numFmtId="178" fontId="43" fillId="0" borderId="26" xfId="90" applyNumberFormat="1" applyFont="1" applyFill="1" applyBorder="1" applyAlignment="1">
      <alignment horizontal="center" vertical="center"/>
    </xf>
    <xf numFmtId="178" fontId="43" fillId="0" borderId="21" xfId="90" applyNumberFormat="1" applyFont="1" applyFill="1" applyBorder="1" applyAlignment="1">
      <alignment horizontal="center" vertical="center"/>
    </xf>
    <xf numFmtId="0" fontId="43" fillId="0" borderId="26" xfId="90" applyFont="1" applyFill="1" applyBorder="1" applyAlignment="1">
      <alignment horizontal="center" vertical="center"/>
    </xf>
    <xf numFmtId="0" fontId="43" fillId="0" borderId="21" xfId="90" applyFont="1" applyFill="1" applyBorder="1" applyAlignment="1">
      <alignment horizontal="center" vertical="center"/>
    </xf>
    <xf numFmtId="178" fontId="43" fillId="0" borderId="19" xfId="90" applyNumberFormat="1" applyFont="1" applyFill="1" applyBorder="1" applyAlignment="1">
      <alignment horizontal="center" vertical="center"/>
    </xf>
    <xf numFmtId="0" fontId="43" fillId="0" borderId="19" xfId="90" applyFont="1" applyFill="1" applyBorder="1" applyAlignment="1">
      <alignment horizontal="center" vertical="center"/>
    </xf>
    <xf numFmtId="166" fontId="43" fillId="0" borderId="19" xfId="1" applyNumberFormat="1" applyFont="1" applyFill="1" applyBorder="1" applyAlignment="1">
      <alignment horizontal="center" vertical="center"/>
    </xf>
    <xf numFmtId="166" fontId="43" fillId="0" borderId="26" xfId="1" applyNumberFormat="1" applyFont="1" applyFill="1" applyBorder="1" applyAlignment="1">
      <alignment horizontal="center" vertical="center"/>
    </xf>
    <xf numFmtId="166" fontId="43" fillId="0" borderId="21" xfId="1" applyNumberFormat="1" applyFont="1" applyFill="1" applyBorder="1" applyAlignment="1">
      <alignment horizontal="center" vertical="center"/>
    </xf>
    <xf numFmtId="0" fontId="28" fillId="0" borderId="0" xfId="6" applyFont="1" applyFill="1" applyBorder="1" applyAlignment="1">
      <alignment horizontal="center" vertical="center"/>
    </xf>
    <xf numFmtId="0" fontId="28" fillId="0" borderId="19" xfId="0" applyFont="1" applyFill="1" applyBorder="1" applyAlignment="1">
      <alignment horizontal="center" vertical="center"/>
    </xf>
    <xf numFmtId="0" fontId="28" fillId="0" borderId="26" xfId="0" applyFont="1" applyFill="1" applyBorder="1" applyAlignment="1">
      <alignment horizontal="center" vertical="center"/>
    </xf>
    <xf numFmtId="0" fontId="28" fillId="0" borderId="21" xfId="0" applyFont="1" applyFill="1" applyBorder="1" applyAlignment="1">
      <alignment horizontal="center" vertical="center"/>
    </xf>
    <xf numFmtId="0" fontId="28" fillId="0" borderId="0" xfId="0" applyFont="1" applyFill="1" applyAlignment="1">
      <alignment horizontal="left" vertical="top" wrapText="1"/>
    </xf>
    <xf numFmtId="0" fontId="43" fillId="0" borderId="19" xfId="0" applyFont="1" applyFill="1" applyBorder="1" applyAlignment="1">
      <alignment horizontal="left" vertical="center"/>
    </xf>
    <xf numFmtId="0" fontId="43" fillId="0" borderId="26" xfId="0" applyFont="1" applyFill="1" applyBorder="1" applyAlignment="1">
      <alignment horizontal="left" vertical="center"/>
    </xf>
    <xf numFmtId="0" fontId="43" fillId="0" borderId="21" xfId="0" applyFont="1" applyFill="1" applyBorder="1" applyAlignment="1">
      <alignment horizontal="left" vertical="center"/>
    </xf>
    <xf numFmtId="0" fontId="43" fillId="0" borderId="19" xfId="0" applyFont="1" applyFill="1" applyBorder="1" applyAlignment="1">
      <alignment horizontal="center" vertical="center"/>
    </xf>
    <xf numFmtId="0" fontId="43" fillId="0" borderId="26" xfId="0" applyFont="1" applyFill="1" applyBorder="1" applyAlignment="1">
      <alignment horizontal="center" vertical="center"/>
    </xf>
    <xf numFmtId="0" fontId="43" fillId="0" borderId="21" xfId="0" applyFont="1" applyFill="1" applyBorder="1" applyAlignment="1">
      <alignment horizontal="center" vertical="center"/>
    </xf>
    <xf numFmtId="17" fontId="43" fillId="0" borderId="19" xfId="0" applyNumberFormat="1" applyFont="1" applyFill="1" applyBorder="1" applyAlignment="1">
      <alignment horizontal="center" vertical="center"/>
    </xf>
    <xf numFmtId="17" fontId="43" fillId="0" borderId="26" xfId="0" applyNumberFormat="1" applyFont="1" applyFill="1" applyBorder="1" applyAlignment="1">
      <alignment horizontal="center" vertical="center"/>
    </xf>
    <xf numFmtId="17" fontId="43" fillId="0" borderId="21" xfId="0" applyNumberFormat="1" applyFont="1" applyFill="1" applyBorder="1" applyAlignment="1">
      <alignment horizontal="center" vertical="center"/>
    </xf>
    <xf numFmtId="166" fontId="43" fillId="0" borderId="20" xfId="1" applyNumberFormat="1" applyFont="1" applyFill="1" applyBorder="1" applyAlignment="1">
      <alignment vertical="center"/>
    </xf>
    <xf numFmtId="9" fontId="43" fillId="0" borderId="20" xfId="0" applyNumberFormat="1" applyFont="1" applyFill="1" applyBorder="1" applyAlignment="1">
      <alignment horizontal="center" vertical="center"/>
    </xf>
  </cellXfs>
  <cellStyles count="119">
    <cellStyle name="20% - Accent1 2" xfId="28" xr:uid="{00000000-0005-0000-0000-000000000000}"/>
    <cellStyle name="20% - Accent1 2 2" xfId="74" xr:uid="{00000000-0005-0000-0000-000001000000}"/>
    <cellStyle name="20% - Accent1 2 3" xfId="97" xr:uid="{00000000-0005-0000-0000-000002000000}"/>
    <cellStyle name="20% - Accent2 2" xfId="32" xr:uid="{00000000-0005-0000-0000-000003000000}"/>
    <cellStyle name="20% - Accent2 2 2" xfId="76" xr:uid="{00000000-0005-0000-0000-000004000000}"/>
    <cellStyle name="20% - Accent2 2 3" xfId="99" xr:uid="{00000000-0005-0000-0000-000005000000}"/>
    <cellStyle name="20% - Accent3 2" xfId="36" xr:uid="{00000000-0005-0000-0000-000006000000}"/>
    <cellStyle name="20% - Accent3 2 2" xfId="78" xr:uid="{00000000-0005-0000-0000-000007000000}"/>
    <cellStyle name="20% - Accent3 2 3" xfId="101" xr:uid="{00000000-0005-0000-0000-000008000000}"/>
    <cellStyle name="20% - Accent4 2" xfId="40" xr:uid="{00000000-0005-0000-0000-000009000000}"/>
    <cellStyle name="20% - Accent4 2 2" xfId="80" xr:uid="{00000000-0005-0000-0000-00000A000000}"/>
    <cellStyle name="20% - Accent4 2 3" xfId="103" xr:uid="{00000000-0005-0000-0000-00000B000000}"/>
    <cellStyle name="20% - Accent5 2" xfId="44" xr:uid="{00000000-0005-0000-0000-00000C000000}"/>
    <cellStyle name="20% - Accent5 2 2" xfId="82" xr:uid="{00000000-0005-0000-0000-00000D000000}"/>
    <cellStyle name="20% - Accent5 2 3" xfId="105" xr:uid="{00000000-0005-0000-0000-00000E000000}"/>
    <cellStyle name="20% - Accent6 2" xfId="48" xr:uid="{00000000-0005-0000-0000-00000F000000}"/>
    <cellStyle name="20% - Accent6 2 2" xfId="84" xr:uid="{00000000-0005-0000-0000-000010000000}"/>
    <cellStyle name="20% - Accent6 2 3" xfId="107" xr:uid="{00000000-0005-0000-0000-000011000000}"/>
    <cellStyle name="40% - Accent1 2" xfId="29" xr:uid="{00000000-0005-0000-0000-000012000000}"/>
    <cellStyle name="40% - Accent1 2 2" xfId="75" xr:uid="{00000000-0005-0000-0000-000013000000}"/>
    <cellStyle name="40% - Accent1 2 3" xfId="98" xr:uid="{00000000-0005-0000-0000-000014000000}"/>
    <cellStyle name="40% - Accent2 2" xfId="33" xr:uid="{00000000-0005-0000-0000-000015000000}"/>
    <cellStyle name="40% - Accent2 2 2" xfId="77" xr:uid="{00000000-0005-0000-0000-000016000000}"/>
    <cellStyle name="40% - Accent2 2 3" xfId="100" xr:uid="{00000000-0005-0000-0000-000017000000}"/>
    <cellStyle name="40% - Accent3 2" xfId="37" xr:uid="{00000000-0005-0000-0000-000018000000}"/>
    <cellStyle name="40% - Accent3 2 2" xfId="79" xr:uid="{00000000-0005-0000-0000-000019000000}"/>
    <cellStyle name="40% - Accent3 2 3" xfId="102" xr:uid="{00000000-0005-0000-0000-00001A000000}"/>
    <cellStyle name="40% - Accent4 2" xfId="41" xr:uid="{00000000-0005-0000-0000-00001B000000}"/>
    <cellStyle name="40% - Accent4 2 2" xfId="81" xr:uid="{00000000-0005-0000-0000-00001C000000}"/>
    <cellStyle name="40% - Accent4 2 3" xfId="104" xr:uid="{00000000-0005-0000-0000-00001D000000}"/>
    <cellStyle name="40% - Accent5 2" xfId="45" xr:uid="{00000000-0005-0000-0000-00001E000000}"/>
    <cellStyle name="40% - Accent5 2 2" xfId="83" xr:uid="{00000000-0005-0000-0000-00001F000000}"/>
    <cellStyle name="40% - Accent5 2 3" xfId="106" xr:uid="{00000000-0005-0000-0000-000020000000}"/>
    <cellStyle name="40% - Accent6 2" xfId="49" xr:uid="{00000000-0005-0000-0000-000021000000}"/>
    <cellStyle name="40% - Accent6 2 2" xfId="85" xr:uid="{00000000-0005-0000-0000-000022000000}"/>
    <cellStyle name="40% - Accent6 2 3" xfId="108" xr:uid="{00000000-0005-0000-0000-000023000000}"/>
    <cellStyle name="60% - Accent1 2" xfId="30" xr:uid="{00000000-0005-0000-0000-000024000000}"/>
    <cellStyle name="60% - Accent2 2" xfId="34" xr:uid="{00000000-0005-0000-0000-000025000000}"/>
    <cellStyle name="60% - Accent3 2" xfId="38" xr:uid="{00000000-0005-0000-0000-000026000000}"/>
    <cellStyle name="60% - Accent4 2" xfId="42" xr:uid="{00000000-0005-0000-0000-000027000000}"/>
    <cellStyle name="60% - Accent5 2" xfId="46" xr:uid="{00000000-0005-0000-0000-000028000000}"/>
    <cellStyle name="60% - Accent6 2" xfId="50" xr:uid="{00000000-0005-0000-0000-000029000000}"/>
    <cellStyle name="Accent1 2" xfId="27" xr:uid="{00000000-0005-0000-0000-00002A000000}"/>
    <cellStyle name="Accent2 2" xfId="31" xr:uid="{00000000-0005-0000-0000-00002B000000}"/>
    <cellStyle name="Accent3 2" xfId="35" xr:uid="{00000000-0005-0000-0000-00002C000000}"/>
    <cellStyle name="Accent4 2" xfId="39" xr:uid="{00000000-0005-0000-0000-00002D000000}"/>
    <cellStyle name="Accent5 2" xfId="43" xr:uid="{00000000-0005-0000-0000-00002E000000}"/>
    <cellStyle name="Accent6 2" xfId="47" xr:uid="{00000000-0005-0000-0000-00002F000000}"/>
    <cellStyle name="Bad 2" xfId="16" xr:uid="{00000000-0005-0000-0000-000030000000}"/>
    <cellStyle name="Calculation 2" xfId="20" xr:uid="{00000000-0005-0000-0000-000031000000}"/>
    <cellStyle name="Check Cell 2" xfId="22" xr:uid="{00000000-0005-0000-0000-000032000000}"/>
    <cellStyle name="Comma" xfId="1" builtinId="3"/>
    <cellStyle name="Comma 2" xfId="5" xr:uid="{00000000-0005-0000-0000-000034000000}"/>
    <cellStyle name="Comma 2 2" xfId="55" xr:uid="{00000000-0005-0000-0000-000035000000}"/>
    <cellStyle name="Comma 2 3" xfId="51" xr:uid="{00000000-0005-0000-0000-000036000000}"/>
    <cellStyle name="Comma 2 4" xfId="69" xr:uid="{00000000-0005-0000-0000-000037000000}"/>
    <cellStyle name="Comma 2 5" xfId="92" xr:uid="{00000000-0005-0000-0000-000038000000}"/>
    <cellStyle name="Comma 3" xfId="8" xr:uid="{00000000-0005-0000-0000-000039000000}"/>
    <cellStyle name="Comma 3 2" xfId="71" xr:uid="{00000000-0005-0000-0000-00003A000000}"/>
    <cellStyle name="Comma 3 3" xfId="94" xr:uid="{00000000-0005-0000-0000-00003B000000}"/>
    <cellStyle name="Comma 4" xfId="61" xr:uid="{00000000-0005-0000-0000-00003C000000}"/>
    <cellStyle name="Comma 4 2" xfId="65" xr:uid="{00000000-0005-0000-0000-00003D000000}"/>
    <cellStyle name="Comma 4 2 2" xfId="116" xr:uid="{00000000-0005-0000-0000-00003E000000}"/>
    <cellStyle name="Comma 4 3" xfId="89" xr:uid="{00000000-0005-0000-0000-00003F000000}"/>
    <cellStyle name="Comma 4 4" xfId="112" xr:uid="{00000000-0005-0000-0000-000040000000}"/>
    <cellStyle name="Currency 2" xfId="2" xr:uid="{00000000-0005-0000-0000-000041000000}"/>
    <cellStyle name="Currency 2 2" xfId="56" xr:uid="{00000000-0005-0000-0000-000042000000}"/>
    <cellStyle name="Currency 2 3" xfId="52" xr:uid="{00000000-0005-0000-0000-000043000000}"/>
    <cellStyle name="Currency 3" xfId="9" xr:uid="{00000000-0005-0000-0000-000044000000}"/>
    <cellStyle name="Currency 3 2" xfId="72" xr:uid="{00000000-0005-0000-0000-000045000000}"/>
    <cellStyle name="Currency 3 3" xfId="95" xr:uid="{00000000-0005-0000-0000-000046000000}"/>
    <cellStyle name="Explanatory Text 2" xfId="25" xr:uid="{00000000-0005-0000-0000-000047000000}"/>
    <cellStyle name="Good 2" xfId="15" xr:uid="{00000000-0005-0000-0000-000048000000}"/>
    <cellStyle name="Heading 1 2" xfId="11" xr:uid="{00000000-0005-0000-0000-000049000000}"/>
    <cellStyle name="Heading 2 2" xfId="12" xr:uid="{00000000-0005-0000-0000-00004A000000}"/>
    <cellStyle name="Heading 3 2" xfId="13" xr:uid="{00000000-0005-0000-0000-00004B000000}"/>
    <cellStyle name="Heading 4 2" xfId="14" xr:uid="{00000000-0005-0000-0000-00004C000000}"/>
    <cellStyle name="Hyperlink" xfId="59" builtinId="8"/>
    <cellStyle name="Hyperlink 2" xfId="4" xr:uid="{00000000-0005-0000-0000-00004E000000}"/>
    <cellStyle name="Input 2" xfId="18" xr:uid="{00000000-0005-0000-0000-00004F000000}"/>
    <cellStyle name="Linked Cell 2" xfId="21" xr:uid="{00000000-0005-0000-0000-000050000000}"/>
    <cellStyle name="Neutral 2" xfId="17" xr:uid="{00000000-0005-0000-0000-000051000000}"/>
    <cellStyle name="Normal" xfId="0" builtinId="0"/>
    <cellStyle name="Normal 2" xfId="3" xr:uid="{00000000-0005-0000-0000-000053000000}"/>
    <cellStyle name="Normal 2 2" xfId="54" xr:uid="{00000000-0005-0000-0000-000054000000}"/>
    <cellStyle name="Normal 2 3" xfId="53" xr:uid="{00000000-0005-0000-0000-000055000000}"/>
    <cellStyle name="Normal 2 3 2" xfId="57" xr:uid="{00000000-0005-0000-0000-000056000000}"/>
    <cellStyle name="Normal 2 3 2 2" xfId="86" xr:uid="{00000000-0005-0000-0000-000057000000}"/>
    <cellStyle name="Normal 2 3 2 3" xfId="109" xr:uid="{00000000-0005-0000-0000-000058000000}"/>
    <cellStyle name="Normal 3" xfId="6" xr:uid="{00000000-0005-0000-0000-000059000000}"/>
    <cellStyle name="Normal 4" xfId="7" xr:uid="{00000000-0005-0000-0000-00005A000000}"/>
    <cellStyle name="Normal 4 2" xfId="70" xr:uid="{00000000-0005-0000-0000-00005B000000}"/>
    <cellStyle name="Normal 4 3" xfId="93" xr:uid="{00000000-0005-0000-0000-00005C000000}"/>
    <cellStyle name="Normal 5" xfId="58" xr:uid="{00000000-0005-0000-0000-00005D000000}"/>
    <cellStyle name="Normal 5 2" xfId="87" xr:uid="{00000000-0005-0000-0000-00005E000000}"/>
    <cellStyle name="Normal 5 3" xfId="110" xr:uid="{00000000-0005-0000-0000-00005F000000}"/>
    <cellStyle name="Normal 6" xfId="60" xr:uid="{00000000-0005-0000-0000-000060000000}"/>
    <cellStyle name="Normal 6 2" xfId="64" xr:uid="{00000000-0005-0000-0000-000061000000}"/>
    <cellStyle name="Normal 6 2 2" xfId="115" xr:uid="{00000000-0005-0000-0000-000062000000}"/>
    <cellStyle name="Normal 6 3" xfId="88" xr:uid="{00000000-0005-0000-0000-000063000000}"/>
    <cellStyle name="Normal 6 4" xfId="111" xr:uid="{00000000-0005-0000-0000-000064000000}"/>
    <cellStyle name="Normal 7" xfId="62" xr:uid="{00000000-0005-0000-0000-000065000000}"/>
    <cellStyle name="Normal 7 2" xfId="67" xr:uid="{00000000-0005-0000-0000-000066000000}"/>
    <cellStyle name="Normal 7 2 2" xfId="117" xr:uid="{00000000-0005-0000-0000-000067000000}"/>
    <cellStyle name="Normal 7 3" xfId="90" xr:uid="{00000000-0005-0000-0000-000068000000}"/>
    <cellStyle name="Normal 7 4" xfId="113" xr:uid="{00000000-0005-0000-0000-000069000000}"/>
    <cellStyle name="Note 2" xfId="24" xr:uid="{00000000-0005-0000-0000-00006A000000}"/>
    <cellStyle name="Note 2 2" xfId="73" xr:uid="{00000000-0005-0000-0000-00006B000000}"/>
    <cellStyle name="Note 2 3" xfId="96" xr:uid="{00000000-0005-0000-0000-00006C000000}"/>
    <cellStyle name="Output 2" xfId="19" xr:uid="{00000000-0005-0000-0000-00006D000000}"/>
    <cellStyle name="Percent 2" xfId="63" xr:uid="{00000000-0005-0000-0000-00006E000000}"/>
    <cellStyle name="Percent 2 2" xfId="68" xr:uid="{00000000-0005-0000-0000-00006F000000}"/>
    <cellStyle name="Percent 2 2 2" xfId="118" xr:uid="{00000000-0005-0000-0000-000070000000}"/>
    <cellStyle name="Percent 2 3" xfId="91" xr:uid="{00000000-0005-0000-0000-000071000000}"/>
    <cellStyle name="Percent 2 4" xfId="114" xr:uid="{00000000-0005-0000-0000-000072000000}"/>
    <cellStyle name="Percent 3" xfId="66" xr:uid="{00000000-0005-0000-0000-000073000000}"/>
    <cellStyle name="Title 2" xfId="10" xr:uid="{00000000-0005-0000-0000-000074000000}"/>
    <cellStyle name="Total 2" xfId="26" xr:uid="{00000000-0005-0000-0000-000075000000}"/>
    <cellStyle name="Warning Text 2" xfId="23" xr:uid="{00000000-0005-0000-0000-000076000000}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0"/>
  <sheetViews>
    <sheetView showGridLines="0" tabSelected="1" zoomScaleNormal="100" zoomScaleSheetLayoutView="70" workbookViewId="0"/>
  </sheetViews>
  <sheetFormatPr defaultColWidth="9.06640625" defaultRowHeight="9.75" x14ac:dyDescent="0.25"/>
  <cols>
    <col min="1" max="1" width="7.33203125" style="247" customWidth="1"/>
    <col min="2" max="2" width="4.265625" style="159" customWidth="1"/>
    <col min="3" max="7" width="7.33203125" style="159" customWidth="1"/>
    <col min="8" max="8" width="7.33203125" style="649" customWidth="1"/>
    <col min="9" max="10" width="7.33203125" style="159" customWidth="1"/>
    <col min="11" max="11" width="19.06640625" style="159" customWidth="1"/>
    <col min="12" max="12" width="0.9296875" style="159" customWidth="1"/>
    <col min="13" max="13" width="19.06640625" style="159" customWidth="1"/>
    <col min="14" max="14" width="0.9296875" style="159" customWidth="1"/>
    <col min="15" max="15" width="19.06640625" style="159" customWidth="1"/>
    <col min="16" max="16" width="9.06640625" style="159"/>
    <col min="17" max="17" width="1.73046875" style="159" customWidth="1"/>
    <col min="18" max="18" width="8.59765625" style="159" bestFit="1" customWidth="1"/>
    <col min="19" max="19" width="1.73046875" style="159" customWidth="1"/>
    <col min="20" max="20" width="7.33203125" style="159" customWidth="1"/>
    <col min="21" max="16384" width="9.06640625" style="159"/>
  </cols>
  <sheetData>
    <row r="1" spans="1:20" x14ac:dyDescent="0.25">
      <c r="A1" s="226" t="s">
        <v>20</v>
      </c>
    </row>
    <row r="2" spans="1:20" x14ac:dyDescent="0.25">
      <c r="A2" s="161" t="s">
        <v>718</v>
      </c>
      <c r="B2" s="160"/>
      <c r="C2" s="160"/>
      <c r="D2" s="160"/>
      <c r="E2" s="160"/>
      <c r="F2" s="160"/>
      <c r="G2" s="160"/>
      <c r="H2" s="650"/>
    </row>
    <row r="3" spans="1:20" ht="10.15" thickBot="1" x14ac:dyDescent="0.3">
      <c r="A3" s="161"/>
      <c r="B3" s="161"/>
      <c r="C3" s="161"/>
      <c r="D3" s="161"/>
      <c r="E3" s="161"/>
      <c r="F3" s="161"/>
      <c r="G3" s="161"/>
      <c r="H3" s="651"/>
    </row>
    <row r="4" spans="1:20" ht="14.25" customHeight="1" thickBot="1" x14ac:dyDescent="0.3">
      <c r="A4" s="162" t="s">
        <v>351</v>
      </c>
      <c r="B4" s="163"/>
      <c r="C4" s="163"/>
      <c r="D4" s="164"/>
      <c r="E4" s="164"/>
      <c r="F4" s="839" t="s">
        <v>352</v>
      </c>
      <c r="G4" s="840"/>
      <c r="H4" s="840"/>
      <c r="I4" s="840"/>
      <c r="J4" s="646"/>
      <c r="K4" s="575"/>
      <c r="L4" s="164"/>
      <c r="M4" s="164"/>
      <c r="N4" s="164"/>
    </row>
    <row r="5" spans="1:20" ht="10.15" thickBot="1" x14ac:dyDescent="0.3">
      <c r="A5" s="162" t="s">
        <v>353</v>
      </c>
      <c r="B5" s="163"/>
      <c r="C5" s="163"/>
      <c r="D5" s="164"/>
      <c r="E5" s="164"/>
      <c r="F5" s="839" t="s">
        <v>613</v>
      </c>
      <c r="G5" s="840"/>
      <c r="H5" s="840"/>
      <c r="I5" s="840"/>
      <c r="J5" s="840"/>
      <c r="K5" s="841"/>
      <c r="L5" s="164"/>
      <c r="M5" s="164"/>
      <c r="N5" s="164"/>
    </row>
    <row r="6" spans="1:20" ht="10.15" thickBot="1" x14ac:dyDescent="0.3">
      <c r="A6" s="163"/>
      <c r="B6" s="163"/>
      <c r="C6" s="163"/>
      <c r="D6" s="164"/>
      <c r="E6" s="164"/>
      <c r="F6" s="575"/>
      <c r="G6" s="575"/>
      <c r="H6" s="652"/>
      <c r="I6" s="647"/>
      <c r="J6" s="575"/>
      <c r="K6" s="575"/>
      <c r="L6" s="164"/>
      <c r="M6" s="164"/>
      <c r="N6" s="164"/>
    </row>
    <row r="7" spans="1:20" ht="15.7" customHeight="1" thickBot="1" x14ac:dyDescent="0.3">
      <c r="A7" s="162" t="s">
        <v>354</v>
      </c>
      <c r="B7" s="163"/>
      <c r="C7" s="163"/>
      <c r="D7" s="164"/>
      <c r="E7" s="164"/>
      <c r="F7" s="842" t="s">
        <v>355</v>
      </c>
      <c r="G7" s="843"/>
      <c r="H7" s="843"/>
      <c r="I7" s="843"/>
      <c r="J7" s="844"/>
      <c r="K7" s="575"/>
      <c r="L7" s="164"/>
      <c r="M7" s="164"/>
      <c r="N7" s="164"/>
    </row>
    <row r="8" spans="1:20" x14ac:dyDescent="0.25">
      <c r="A8" s="163"/>
      <c r="B8" s="163"/>
      <c r="C8" s="163"/>
      <c r="D8" s="164"/>
      <c r="E8" s="164"/>
      <c r="F8" s="164"/>
      <c r="G8" s="164"/>
      <c r="H8" s="653"/>
      <c r="I8" s="163"/>
      <c r="J8" s="165"/>
      <c r="K8" s="164"/>
      <c r="L8" s="164"/>
      <c r="M8" s="164"/>
      <c r="N8" s="164"/>
    </row>
    <row r="9" spans="1:20" ht="15.7" customHeight="1" x14ac:dyDescent="0.25">
      <c r="A9" s="836" t="s">
        <v>860</v>
      </c>
      <c r="B9" s="837"/>
      <c r="C9" s="837"/>
      <c r="D9" s="837"/>
      <c r="E9" s="837"/>
      <c r="F9" s="837"/>
      <c r="G9" s="837"/>
      <c r="H9" s="837"/>
      <c r="I9" s="837"/>
      <c r="J9" s="837"/>
      <c r="K9" s="837"/>
      <c r="L9" s="837"/>
      <c r="M9" s="837"/>
      <c r="N9" s="837"/>
      <c r="O9" s="838"/>
    </row>
    <row r="10" spans="1:20" x14ac:dyDescent="0.25">
      <c r="A10" s="342"/>
      <c r="B10" s="166"/>
      <c r="C10" s="166"/>
      <c r="D10" s="166"/>
      <c r="E10" s="166"/>
      <c r="F10" s="166"/>
      <c r="G10" s="166"/>
      <c r="H10" s="654"/>
      <c r="I10" s="166"/>
      <c r="J10" s="164"/>
      <c r="K10" s="167" t="s">
        <v>356</v>
      </c>
      <c r="L10" s="167"/>
      <c r="M10" s="167" t="s">
        <v>356</v>
      </c>
      <c r="N10" s="167"/>
      <c r="O10" s="167" t="s">
        <v>356</v>
      </c>
    </row>
    <row r="11" spans="1:20" ht="13.05" customHeight="1" thickBot="1" x14ac:dyDescent="0.3">
      <c r="A11" s="342"/>
      <c r="B11" s="166" t="s">
        <v>357</v>
      </c>
      <c r="C11" s="166"/>
      <c r="D11" s="166"/>
      <c r="E11" s="166"/>
      <c r="F11" s="166"/>
      <c r="G11" s="166"/>
      <c r="H11" s="654"/>
      <c r="I11" s="166"/>
      <c r="J11" s="164"/>
      <c r="K11" s="164"/>
      <c r="L11" s="164"/>
      <c r="M11" s="164"/>
      <c r="N11" s="164"/>
      <c r="O11" s="164"/>
    </row>
    <row r="12" spans="1:20" ht="13.05" customHeight="1" thickBot="1" x14ac:dyDescent="0.3">
      <c r="A12" s="342" t="s">
        <v>216</v>
      </c>
      <c r="B12" s="168" t="s">
        <v>862</v>
      </c>
      <c r="C12" s="168"/>
      <c r="D12" s="169"/>
      <c r="E12" s="168"/>
      <c r="F12" s="169"/>
      <c r="G12" s="168"/>
      <c r="H12" s="655"/>
      <c r="I12" s="168"/>
      <c r="J12" s="170"/>
      <c r="K12" s="171"/>
      <c r="L12" s="171"/>
      <c r="M12" s="172"/>
      <c r="N12" s="636"/>
      <c r="O12" s="173"/>
      <c r="P12" s="174"/>
      <c r="R12" s="174"/>
      <c r="S12" s="175"/>
      <c r="T12" s="176"/>
    </row>
    <row r="13" spans="1:20" ht="13.05" customHeight="1" thickBot="1" x14ac:dyDescent="0.3">
      <c r="A13" s="342" t="s">
        <v>217</v>
      </c>
      <c r="B13" s="168" t="s">
        <v>358</v>
      </c>
      <c r="C13" s="168"/>
      <c r="D13" s="168"/>
      <c r="E13" s="168"/>
      <c r="F13" s="168"/>
      <c r="G13" s="168"/>
      <c r="H13" s="655"/>
      <c r="I13" s="168"/>
      <c r="J13" s="170"/>
      <c r="K13" s="171"/>
      <c r="L13" s="171"/>
      <c r="M13" s="172"/>
      <c r="N13" s="636"/>
      <c r="O13" s="177"/>
    </row>
    <row r="14" spans="1:20" ht="13.05" customHeight="1" thickBot="1" x14ac:dyDescent="0.3">
      <c r="A14" s="342" t="s">
        <v>483</v>
      </c>
      <c r="B14" s="168" t="s">
        <v>359</v>
      </c>
      <c r="C14" s="168"/>
      <c r="D14" s="168"/>
      <c r="E14" s="168"/>
      <c r="F14" s="168"/>
      <c r="G14" s="168"/>
      <c r="H14" s="655"/>
      <c r="I14" s="168"/>
      <c r="J14" s="178"/>
      <c r="K14" s="179"/>
      <c r="L14" s="179"/>
      <c r="M14" s="172"/>
      <c r="N14" s="636"/>
      <c r="O14" s="171"/>
    </row>
    <row r="15" spans="1:20" ht="13.05" customHeight="1" thickBot="1" x14ac:dyDescent="0.3">
      <c r="A15" s="342" t="s">
        <v>484</v>
      </c>
      <c r="B15" s="180" t="s">
        <v>360</v>
      </c>
      <c r="C15" s="181"/>
      <c r="D15" s="181"/>
      <c r="E15" s="181"/>
      <c r="F15" s="181"/>
      <c r="G15" s="181"/>
      <c r="H15" s="648" t="s">
        <v>876</v>
      </c>
      <c r="I15" s="181"/>
      <c r="J15" s="178"/>
      <c r="K15" s="179"/>
      <c r="L15" s="179"/>
      <c r="M15" s="179"/>
      <c r="N15" s="179"/>
      <c r="O15" s="172">
        <f>SUM(M12:M14)</f>
        <v>0</v>
      </c>
    </row>
    <row r="16" spans="1:20" ht="13.05" customHeight="1" x14ac:dyDescent="0.25">
      <c r="A16" s="342"/>
      <c r="B16" s="181"/>
      <c r="C16" s="181"/>
      <c r="D16" s="181"/>
      <c r="E16" s="181"/>
      <c r="F16" s="181"/>
      <c r="G16" s="181"/>
      <c r="H16" s="648"/>
      <c r="I16" s="181"/>
      <c r="J16" s="178"/>
      <c r="K16" s="179"/>
      <c r="L16" s="179"/>
      <c r="M16" s="179"/>
      <c r="N16" s="179"/>
      <c r="O16" s="171"/>
    </row>
    <row r="17" spans="1:19" ht="13.05" customHeight="1" thickBot="1" x14ac:dyDescent="0.3">
      <c r="A17" s="570"/>
      <c r="B17" s="182" t="s">
        <v>361</v>
      </c>
      <c r="C17" s="166"/>
      <c r="D17" s="166"/>
      <c r="E17" s="166"/>
      <c r="F17" s="166"/>
      <c r="G17" s="166"/>
      <c r="H17" s="654"/>
      <c r="I17" s="166"/>
      <c r="J17" s="170"/>
      <c r="K17" s="171"/>
      <c r="L17" s="171"/>
      <c r="M17" s="171"/>
      <c r="N17" s="171"/>
      <c r="O17" s="171"/>
    </row>
    <row r="18" spans="1:19" ht="13.05" customHeight="1" thickBot="1" x14ac:dyDescent="0.3">
      <c r="A18" s="342" t="s">
        <v>485</v>
      </c>
      <c r="B18" s="168" t="s">
        <v>362</v>
      </c>
      <c r="C18" s="168"/>
      <c r="D18" s="168"/>
      <c r="E18" s="168"/>
      <c r="F18" s="168"/>
      <c r="G18" s="168"/>
      <c r="H18" s="655"/>
      <c r="I18" s="168"/>
      <c r="J18" s="170"/>
      <c r="K18" s="171"/>
      <c r="L18" s="171"/>
      <c r="M18" s="183"/>
      <c r="N18" s="209"/>
      <c r="O18" s="177"/>
    </row>
    <row r="19" spans="1:19" ht="13.05" customHeight="1" thickBot="1" x14ac:dyDescent="0.3">
      <c r="A19" s="342" t="s">
        <v>486</v>
      </c>
      <c r="B19" s="168" t="s">
        <v>363</v>
      </c>
      <c r="C19" s="168"/>
      <c r="D19" s="168"/>
      <c r="E19" s="168"/>
      <c r="F19" s="168"/>
      <c r="G19" s="168"/>
      <c r="H19" s="655"/>
      <c r="I19" s="168"/>
      <c r="J19" s="170"/>
      <c r="K19" s="171"/>
      <c r="L19" s="171"/>
      <c r="M19" s="183"/>
      <c r="N19" s="209"/>
      <c r="O19" s="184"/>
      <c r="P19" s="174"/>
      <c r="Q19" s="185"/>
      <c r="R19" s="186"/>
      <c r="S19" s="185"/>
    </row>
    <row r="20" spans="1:19" ht="13.05" customHeight="1" thickBot="1" x14ac:dyDescent="0.3">
      <c r="A20" s="342" t="s">
        <v>487</v>
      </c>
      <c r="B20" s="168" t="s">
        <v>364</v>
      </c>
      <c r="C20" s="168"/>
      <c r="E20" s="168"/>
      <c r="F20" s="168"/>
      <c r="G20" s="168"/>
      <c r="H20" s="655"/>
      <c r="I20" s="168"/>
      <c r="J20" s="170"/>
      <c r="K20" s="171"/>
      <c r="L20" s="171"/>
      <c r="M20" s="183"/>
      <c r="N20" s="209"/>
      <c r="O20" s="187"/>
      <c r="P20" s="174"/>
    </row>
    <row r="21" spans="1:19" ht="13.05" customHeight="1" thickBot="1" x14ac:dyDescent="0.3">
      <c r="A21" s="342" t="s">
        <v>488</v>
      </c>
      <c r="B21" s="181" t="s">
        <v>493</v>
      </c>
      <c r="C21" s="188"/>
      <c r="D21" s="188"/>
      <c r="E21" s="188"/>
      <c r="F21" s="181"/>
      <c r="G21" s="188"/>
      <c r="H21" s="656"/>
      <c r="I21" s="188"/>
      <c r="J21" s="170"/>
      <c r="K21" s="171"/>
      <c r="L21" s="171"/>
      <c r="M21" s="183">
        <f>SUM(K22:K28)</f>
        <v>0</v>
      </c>
      <c r="N21" s="209"/>
      <c r="O21" s="177"/>
    </row>
    <row r="22" spans="1:19" ht="13.05" customHeight="1" thickBot="1" x14ac:dyDescent="0.3">
      <c r="A22" s="573" t="s">
        <v>574</v>
      </c>
      <c r="B22" s="189"/>
      <c r="C22" s="189" t="s">
        <v>863</v>
      </c>
      <c r="D22" s="189"/>
      <c r="E22" s="189"/>
      <c r="F22" s="189"/>
      <c r="G22" s="189"/>
      <c r="H22" s="657"/>
      <c r="I22" s="189"/>
      <c r="J22" s="189"/>
      <c r="K22" s="183"/>
      <c r="L22" s="191"/>
      <c r="M22" s="179"/>
      <c r="N22" s="209"/>
      <c r="O22" s="177"/>
      <c r="P22" s="174"/>
    </row>
    <row r="23" spans="1:19" ht="13.05" customHeight="1" thickBot="1" x14ac:dyDescent="0.3">
      <c r="A23" s="573" t="s">
        <v>575</v>
      </c>
      <c r="B23" s="189"/>
      <c r="C23" s="189" t="s">
        <v>864</v>
      </c>
      <c r="D23" s="189"/>
      <c r="E23" s="189"/>
      <c r="F23" s="189"/>
      <c r="G23" s="189"/>
      <c r="H23" s="657"/>
      <c r="I23" s="189"/>
      <c r="J23" s="189"/>
      <c r="K23" s="183"/>
      <c r="L23" s="191"/>
      <c r="M23" s="179"/>
      <c r="N23" s="209"/>
      <c r="O23" s="177"/>
    </row>
    <row r="24" spans="1:19" ht="13.05" customHeight="1" thickBot="1" x14ac:dyDescent="0.3">
      <c r="A24" s="573" t="s">
        <v>576</v>
      </c>
      <c r="B24" s="189"/>
      <c r="C24" s="189" t="s">
        <v>865</v>
      </c>
      <c r="D24" s="189"/>
      <c r="E24" s="189"/>
      <c r="F24" s="189"/>
      <c r="G24" s="189"/>
      <c r="H24" s="657"/>
      <c r="I24" s="189"/>
      <c r="J24" s="189"/>
      <c r="K24" s="183"/>
      <c r="L24" s="209"/>
      <c r="M24" s="179"/>
      <c r="N24" s="209"/>
      <c r="O24" s="177"/>
    </row>
    <row r="25" spans="1:19" ht="13.05" customHeight="1" thickBot="1" x14ac:dyDescent="0.3">
      <c r="A25" s="573" t="s">
        <v>866</v>
      </c>
      <c r="B25" s="189"/>
      <c r="C25" s="189" t="s">
        <v>870</v>
      </c>
      <c r="D25" s="189"/>
      <c r="E25" s="189"/>
      <c r="F25" s="189"/>
      <c r="G25" s="189"/>
      <c r="H25" s="657"/>
      <c r="I25" s="189"/>
      <c r="J25" s="189"/>
      <c r="K25" s="183"/>
      <c r="L25" s="209"/>
      <c r="M25" s="179"/>
      <c r="N25" s="209"/>
      <c r="O25" s="177"/>
    </row>
    <row r="26" spans="1:19" ht="13.05" customHeight="1" thickBot="1" x14ac:dyDescent="0.3">
      <c r="A26" s="573" t="s">
        <v>867</v>
      </c>
      <c r="B26" s="189"/>
      <c r="C26" s="190"/>
      <c r="D26" s="190"/>
      <c r="E26" s="190"/>
      <c r="F26" s="190"/>
      <c r="G26" s="190"/>
      <c r="H26" s="657"/>
      <c r="I26" s="189"/>
      <c r="J26" s="189"/>
      <c r="K26" s="183"/>
      <c r="L26" s="209"/>
      <c r="M26" s="179"/>
      <c r="N26" s="209"/>
      <c r="O26" s="177"/>
    </row>
    <row r="27" spans="1:19" ht="13.05" customHeight="1" thickBot="1" x14ac:dyDescent="0.3">
      <c r="A27" s="573" t="s">
        <v>868</v>
      </c>
      <c r="B27" s="189"/>
      <c r="C27" s="190"/>
      <c r="D27" s="190"/>
      <c r="E27" s="190"/>
      <c r="F27" s="190"/>
      <c r="G27" s="190"/>
      <c r="H27" s="657"/>
      <c r="I27" s="189"/>
      <c r="J27" s="189"/>
      <c r="K27" s="183"/>
      <c r="L27" s="209"/>
      <c r="M27" s="179"/>
      <c r="N27" s="209"/>
      <c r="O27" s="177"/>
    </row>
    <row r="28" spans="1:19" ht="13.05" customHeight="1" thickBot="1" x14ac:dyDescent="0.3">
      <c r="A28" s="573" t="s">
        <v>869</v>
      </c>
      <c r="B28" s="189"/>
      <c r="C28" s="215"/>
      <c r="D28" s="215"/>
      <c r="E28" s="215"/>
      <c r="F28" s="215"/>
      <c r="G28" s="215"/>
      <c r="H28" s="657"/>
      <c r="I28" s="189"/>
      <c r="J28" s="189"/>
      <c r="K28" s="183"/>
      <c r="L28" s="209"/>
      <c r="M28" s="179"/>
      <c r="N28" s="209"/>
      <c r="O28" s="177"/>
    </row>
    <row r="29" spans="1:19" ht="13.05" customHeight="1" thickBot="1" x14ac:dyDescent="0.3">
      <c r="A29" s="342" t="s">
        <v>489</v>
      </c>
      <c r="B29" s="166" t="s">
        <v>365</v>
      </c>
      <c r="C29" s="166"/>
      <c r="D29" s="166"/>
      <c r="E29" s="166"/>
      <c r="F29" s="189"/>
      <c r="G29" s="166"/>
      <c r="H29" s="657" t="s">
        <v>877</v>
      </c>
      <c r="I29" s="166"/>
      <c r="J29" s="178"/>
      <c r="K29" s="179"/>
      <c r="L29" s="179"/>
      <c r="M29" s="179"/>
      <c r="N29" s="179"/>
      <c r="O29" s="183">
        <f>SUM(M18:M21)</f>
        <v>0</v>
      </c>
    </row>
    <row r="30" spans="1:19" ht="13.05" customHeight="1" thickBot="1" x14ac:dyDescent="0.3">
      <c r="A30" s="641"/>
      <c r="B30" s="192"/>
      <c r="C30" s="192"/>
      <c r="D30" s="192"/>
      <c r="E30" s="192"/>
      <c r="F30" s="192"/>
      <c r="G30" s="192"/>
      <c r="H30" s="658"/>
      <c r="I30" s="192"/>
      <c r="J30" s="168"/>
      <c r="K30" s="193"/>
      <c r="L30" s="193"/>
      <c r="M30" s="193"/>
      <c r="N30" s="193"/>
      <c r="O30" s="171"/>
    </row>
    <row r="31" spans="1:19" ht="13.05" customHeight="1" thickBot="1" x14ac:dyDescent="0.3">
      <c r="A31" s="342" t="s">
        <v>490</v>
      </c>
      <c r="B31" s="189" t="s">
        <v>871</v>
      </c>
      <c r="C31" s="189"/>
      <c r="D31" s="189"/>
      <c r="E31" s="189"/>
      <c r="F31" s="189"/>
      <c r="G31" s="189"/>
      <c r="H31" s="657" t="s">
        <v>878</v>
      </c>
      <c r="I31" s="189"/>
      <c r="J31" s="178"/>
      <c r="K31" s="179"/>
      <c r="L31" s="179"/>
      <c r="M31" s="179"/>
      <c r="N31" s="179"/>
      <c r="O31" s="183">
        <f>O15-O29</f>
        <v>0</v>
      </c>
    </row>
    <row r="32" spans="1:19" ht="13.05" customHeight="1" thickBot="1" x14ac:dyDescent="0.3">
      <c r="A32" s="342"/>
      <c r="B32" s="194"/>
      <c r="C32" s="194"/>
      <c r="D32" s="194"/>
      <c r="E32" s="194"/>
      <c r="F32" s="194"/>
      <c r="G32" s="194"/>
      <c r="H32" s="659"/>
      <c r="I32" s="194"/>
      <c r="J32" s="195"/>
      <c r="K32" s="196"/>
      <c r="L32" s="196"/>
      <c r="M32" s="196"/>
      <c r="N32" s="196"/>
      <c r="O32" s="171"/>
    </row>
    <row r="33" spans="1:16" ht="13.05" customHeight="1" thickBot="1" x14ac:dyDescent="0.3">
      <c r="A33" s="342" t="s">
        <v>491</v>
      </c>
      <c r="B33" s="166" t="s">
        <v>492</v>
      </c>
      <c r="C33" s="166"/>
      <c r="D33" s="166"/>
      <c r="E33" s="166"/>
      <c r="F33" s="166"/>
      <c r="G33" s="166"/>
      <c r="H33" s="654"/>
      <c r="I33" s="166"/>
      <c r="J33" s="166"/>
      <c r="K33" s="197"/>
      <c r="L33" s="197"/>
      <c r="M33" s="196"/>
      <c r="N33" s="198"/>
      <c r="O33" s="183">
        <f>SUM(M34:M36)</f>
        <v>0</v>
      </c>
      <c r="P33" s="174"/>
    </row>
    <row r="34" spans="1:16" ht="13.05" customHeight="1" thickBot="1" x14ac:dyDescent="0.3">
      <c r="A34" s="573" t="s">
        <v>610</v>
      </c>
      <c r="B34" s="189"/>
      <c r="C34" s="190"/>
      <c r="D34" s="190"/>
      <c r="E34" s="190"/>
      <c r="F34" s="190"/>
      <c r="G34" s="190"/>
      <c r="H34" s="657"/>
      <c r="I34" s="189"/>
      <c r="J34" s="189"/>
      <c r="M34" s="183"/>
      <c r="N34" s="209"/>
      <c r="O34" s="209"/>
      <c r="P34" s="174"/>
    </row>
    <row r="35" spans="1:16" ht="13.05" customHeight="1" thickBot="1" x14ac:dyDescent="0.3">
      <c r="A35" s="573" t="s">
        <v>611</v>
      </c>
      <c r="B35" s="189"/>
      <c r="C35" s="215"/>
      <c r="D35" s="215"/>
      <c r="E35" s="215"/>
      <c r="F35" s="215"/>
      <c r="G35" s="215"/>
      <c r="H35" s="657"/>
      <c r="I35" s="189"/>
      <c r="J35" s="189"/>
      <c r="M35" s="183"/>
      <c r="N35" s="209"/>
      <c r="O35" s="209"/>
      <c r="P35" s="174"/>
    </row>
    <row r="36" spans="1:16" ht="13.05" customHeight="1" thickBot="1" x14ac:dyDescent="0.3">
      <c r="A36" s="573" t="s">
        <v>612</v>
      </c>
      <c r="B36" s="189"/>
      <c r="C36" s="215"/>
      <c r="D36" s="215"/>
      <c r="E36" s="215"/>
      <c r="F36" s="215"/>
      <c r="G36" s="215"/>
      <c r="H36" s="657"/>
      <c r="I36" s="189"/>
      <c r="J36" s="189"/>
      <c r="M36" s="183"/>
      <c r="N36" s="209"/>
      <c r="O36" s="209"/>
      <c r="P36" s="174"/>
    </row>
    <row r="37" spans="1:16" ht="13.05" customHeight="1" x14ac:dyDescent="0.25">
      <c r="A37" s="642"/>
      <c r="B37" s="200"/>
      <c r="C37" s="200"/>
      <c r="D37" s="200"/>
      <c r="E37" s="200"/>
      <c r="F37" s="200"/>
      <c r="G37" s="200"/>
      <c r="H37" s="660"/>
      <c r="I37" s="200"/>
      <c r="J37" s="200"/>
      <c r="K37" s="201"/>
      <c r="L37" s="201"/>
      <c r="M37" s="201"/>
      <c r="N37" s="201"/>
      <c r="O37" s="201"/>
    </row>
    <row r="38" spans="1:16" ht="20.55" customHeight="1" x14ac:dyDescent="0.25">
      <c r="A38" s="836" t="s">
        <v>861</v>
      </c>
      <c r="B38" s="837"/>
      <c r="C38" s="837"/>
      <c r="D38" s="837"/>
      <c r="E38" s="837"/>
      <c r="F38" s="837"/>
      <c r="G38" s="837"/>
      <c r="H38" s="837"/>
      <c r="I38" s="837"/>
      <c r="J38" s="837"/>
      <c r="K38" s="837"/>
      <c r="L38" s="837"/>
      <c r="M38" s="837"/>
      <c r="N38" s="837"/>
      <c r="O38" s="838"/>
    </row>
    <row r="39" spans="1:16" ht="13.05" customHeight="1" thickBot="1" x14ac:dyDescent="0.3">
      <c r="A39" s="340"/>
      <c r="B39" s="162"/>
      <c r="C39" s="162"/>
      <c r="D39" s="162"/>
      <c r="E39" s="162"/>
      <c r="F39" s="162"/>
      <c r="G39" s="162"/>
      <c r="H39" s="661"/>
      <c r="I39" s="162"/>
      <c r="J39" s="162"/>
      <c r="K39" s="162"/>
      <c r="L39" s="162"/>
      <c r="M39" s="162"/>
      <c r="N39" s="162"/>
      <c r="O39" s="164"/>
    </row>
    <row r="40" spans="1:16" ht="13.05" customHeight="1" thickBot="1" x14ac:dyDescent="0.3">
      <c r="A40" s="342" t="s">
        <v>494</v>
      </c>
      <c r="B40" s="202" t="s">
        <v>366</v>
      </c>
      <c r="C40" s="203"/>
      <c r="D40" s="203"/>
      <c r="E40" s="203"/>
      <c r="F40" s="203"/>
      <c r="G40" s="203"/>
      <c r="H40" s="662"/>
      <c r="I40" s="203"/>
      <c r="J40" s="170"/>
      <c r="K40" s="171"/>
      <c r="L40" s="171"/>
      <c r="M40" s="183"/>
      <c r="N40" s="209"/>
      <c r="O40" s="177"/>
    </row>
    <row r="41" spans="1:16" ht="13.05" customHeight="1" thickBot="1" x14ac:dyDescent="0.3">
      <c r="A41" s="342" t="s">
        <v>495</v>
      </c>
      <c r="B41" s="204" t="s">
        <v>367</v>
      </c>
      <c r="C41" s="205"/>
      <c r="D41" s="205"/>
      <c r="E41" s="205"/>
      <c r="F41" s="205"/>
      <c r="G41" s="206"/>
      <c r="H41" s="663"/>
      <c r="I41" s="205"/>
      <c r="J41" s="170"/>
      <c r="K41" s="171"/>
      <c r="L41" s="171"/>
      <c r="M41" s="183"/>
      <c r="N41" s="209"/>
      <c r="O41" s="177"/>
    </row>
    <row r="42" spans="1:16" ht="13.05" customHeight="1" thickBot="1" x14ac:dyDescent="0.3">
      <c r="A42" s="342" t="s">
        <v>496</v>
      </c>
      <c r="B42" s="202" t="s">
        <v>368</v>
      </c>
      <c r="C42" s="203"/>
      <c r="D42" s="203"/>
      <c r="E42" s="203"/>
      <c r="F42" s="189"/>
      <c r="G42" s="203"/>
      <c r="H42" s="662"/>
      <c r="I42" s="203"/>
      <c r="J42" s="170"/>
      <c r="K42" s="171"/>
      <c r="L42" s="171"/>
      <c r="M42" s="183">
        <f>SUM(K43:K47)</f>
        <v>0</v>
      </c>
      <c r="N42" s="209"/>
      <c r="O42" s="177"/>
      <c r="P42" s="174"/>
    </row>
    <row r="43" spans="1:16" ht="13.05" customHeight="1" thickBot="1" x14ac:dyDescent="0.3">
      <c r="A43" s="573" t="s">
        <v>577</v>
      </c>
      <c r="B43" s="203"/>
      <c r="C43" s="202" t="s">
        <v>369</v>
      </c>
      <c r="D43" s="203"/>
      <c r="E43" s="203"/>
      <c r="F43" s="203"/>
      <c r="G43" s="203"/>
      <c r="H43" s="662"/>
      <c r="I43" s="203"/>
      <c r="J43" s="170"/>
      <c r="K43" s="208"/>
      <c r="L43" s="179"/>
      <c r="M43" s="209"/>
      <c r="N43" s="209"/>
      <c r="O43" s="177"/>
    </row>
    <row r="44" spans="1:16" ht="13.05" customHeight="1" thickBot="1" x14ac:dyDescent="0.3">
      <c r="A44" s="573" t="s">
        <v>578</v>
      </c>
      <c r="B44" s="203"/>
      <c r="C44" s="202" t="s">
        <v>14</v>
      </c>
      <c r="D44" s="203"/>
      <c r="E44" s="203"/>
      <c r="F44" s="203"/>
      <c r="G44" s="203"/>
      <c r="H44" s="662"/>
      <c r="I44" s="203"/>
      <c r="J44" s="170"/>
      <c r="K44" s="208"/>
      <c r="L44" s="179"/>
      <c r="M44" s="209"/>
      <c r="N44" s="209"/>
      <c r="O44" s="177"/>
    </row>
    <row r="45" spans="1:16" ht="13.05" customHeight="1" thickBot="1" x14ac:dyDescent="0.3">
      <c r="A45" s="573" t="s">
        <v>579</v>
      </c>
      <c r="B45" s="203"/>
      <c r="C45" s="202" t="s">
        <v>38</v>
      </c>
      <c r="D45" s="203"/>
      <c r="E45" s="203"/>
      <c r="F45" s="203"/>
      <c r="G45" s="203"/>
      <c r="H45" s="662"/>
      <c r="I45" s="203"/>
      <c r="J45" s="170"/>
      <c r="K45" s="208"/>
      <c r="L45" s="179"/>
      <c r="M45" s="209"/>
      <c r="N45" s="209"/>
      <c r="O45" s="177"/>
    </row>
    <row r="46" spans="1:16" ht="13.05" customHeight="1" thickBot="1" x14ac:dyDescent="0.3">
      <c r="A46" s="573" t="s">
        <v>580</v>
      </c>
      <c r="B46" s="203"/>
      <c r="C46" s="202" t="s">
        <v>370</v>
      </c>
      <c r="D46" s="203"/>
      <c r="E46" s="203"/>
      <c r="F46" s="203"/>
      <c r="G46" s="203"/>
      <c r="H46" s="662"/>
      <c r="I46" s="203"/>
      <c r="J46" s="170"/>
      <c r="K46" s="208"/>
      <c r="L46" s="179"/>
      <c r="M46" s="209"/>
      <c r="N46" s="209"/>
      <c r="O46" s="177"/>
    </row>
    <row r="47" spans="1:16" ht="13.05" customHeight="1" thickBot="1" x14ac:dyDescent="0.3">
      <c r="A47" s="573" t="s">
        <v>581</v>
      </c>
      <c r="B47" s="203"/>
      <c r="C47" s="202" t="s">
        <v>71</v>
      </c>
      <c r="D47" s="203"/>
      <c r="E47" s="203"/>
      <c r="F47" s="203"/>
      <c r="G47" s="203"/>
      <c r="H47" s="662"/>
      <c r="I47" s="203"/>
      <c r="J47" s="170"/>
      <c r="K47" s="208"/>
      <c r="L47" s="179"/>
      <c r="M47" s="209"/>
      <c r="N47" s="209"/>
      <c r="O47" s="177"/>
    </row>
    <row r="48" spans="1:16" ht="13.05" customHeight="1" thickBot="1" x14ac:dyDescent="0.3">
      <c r="A48" s="342" t="s">
        <v>497</v>
      </c>
      <c r="B48" s="202" t="s">
        <v>371</v>
      </c>
      <c r="C48" s="203"/>
      <c r="D48" s="203"/>
      <c r="E48" s="203"/>
      <c r="F48" s="203"/>
      <c r="G48" s="203"/>
      <c r="H48" s="662"/>
      <c r="I48" s="203"/>
      <c r="J48" s="170"/>
      <c r="K48" s="171"/>
      <c r="L48" s="171"/>
      <c r="M48" s="183"/>
      <c r="N48" s="209"/>
      <c r="O48" s="177"/>
      <c r="P48" s="174"/>
    </row>
    <row r="49" spans="1:16" ht="13.05" customHeight="1" thickBot="1" x14ac:dyDescent="0.3">
      <c r="A49" s="342" t="s">
        <v>498</v>
      </c>
      <c r="B49" s="202" t="s">
        <v>372</v>
      </c>
      <c r="C49" s="203"/>
      <c r="D49" s="203"/>
      <c r="E49" s="203"/>
      <c r="F49" s="203"/>
      <c r="G49" s="203"/>
      <c r="H49" s="662"/>
      <c r="I49" s="203"/>
      <c r="J49" s="170"/>
      <c r="K49" s="171"/>
      <c r="L49" s="171"/>
      <c r="M49" s="183"/>
      <c r="N49" s="209"/>
      <c r="O49" s="177"/>
    </row>
    <row r="50" spans="1:16" ht="13.05" customHeight="1" thickBot="1" x14ac:dyDescent="0.3">
      <c r="A50" s="342" t="s">
        <v>499</v>
      </c>
      <c r="B50" s="202" t="s">
        <v>373</v>
      </c>
      <c r="C50" s="203"/>
      <c r="D50" s="203"/>
      <c r="E50" s="203"/>
      <c r="F50" s="202"/>
      <c r="G50" s="203"/>
      <c r="H50" s="662"/>
      <c r="I50" s="203"/>
      <c r="J50" s="170"/>
      <c r="K50" s="171"/>
      <c r="L50" s="171"/>
      <c r="M50" s="183">
        <f>SUM(K51:K53)</f>
        <v>0</v>
      </c>
      <c r="N50" s="209"/>
      <c r="O50" s="177"/>
    </row>
    <row r="51" spans="1:16" ht="13.05" customHeight="1" thickBot="1" x14ac:dyDescent="0.3">
      <c r="A51" s="573" t="s">
        <v>582</v>
      </c>
      <c r="C51" s="202" t="s">
        <v>374</v>
      </c>
      <c r="D51" s="203"/>
      <c r="E51" s="203"/>
      <c r="F51" s="203"/>
      <c r="G51" s="203"/>
      <c r="H51" s="662"/>
      <c r="I51" s="203"/>
      <c r="J51" s="170"/>
      <c r="K51" s="183"/>
      <c r="L51" s="209"/>
      <c r="M51" s="210"/>
      <c r="N51" s="210"/>
      <c r="O51" s="177"/>
    </row>
    <row r="52" spans="1:16" ht="13.05" customHeight="1" thickBot="1" x14ac:dyDescent="0.3">
      <c r="A52" s="573" t="s">
        <v>583</v>
      </c>
      <c r="C52" s="202" t="s">
        <v>375</v>
      </c>
      <c r="D52" s="203"/>
      <c r="E52" s="203"/>
      <c r="F52" s="203"/>
      <c r="G52" s="203"/>
      <c r="H52" s="662"/>
      <c r="I52" s="203"/>
      <c r="J52" s="170"/>
      <c r="K52" s="183"/>
      <c r="L52" s="209"/>
      <c r="M52" s="210"/>
      <c r="N52" s="210"/>
      <c r="O52" s="177"/>
    </row>
    <row r="53" spans="1:16" ht="13.05" customHeight="1" thickBot="1" x14ac:dyDescent="0.3">
      <c r="A53" s="573" t="s">
        <v>584</v>
      </c>
      <c r="C53" s="202" t="s">
        <v>71</v>
      </c>
      <c r="D53" s="203"/>
      <c r="E53" s="203"/>
      <c r="F53" s="203"/>
      <c r="G53" s="203"/>
      <c r="H53" s="662"/>
      <c r="I53" s="203"/>
      <c r="J53" s="170"/>
      <c r="K53" s="183"/>
      <c r="L53" s="209"/>
      <c r="M53" s="210"/>
      <c r="N53" s="210"/>
      <c r="O53" s="177"/>
    </row>
    <row r="54" spans="1:16" ht="13.05" customHeight="1" thickBot="1" x14ac:dyDescent="0.3">
      <c r="A54" s="342" t="s">
        <v>500</v>
      </c>
      <c r="B54" s="181" t="s">
        <v>376</v>
      </c>
      <c r="C54" s="188"/>
      <c r="D54" s="188"/>
      <c r="E54" s="188"/>
      <c r="F54" s="188"/>
      <c r="G54" s="188"/>
      <c r="H54" s="656"/>
      <c r="I54" s="188"/>
      <c r="J54" s="170"/>
      <c r="K54" s="171"/>
      <c r="L54" s="171"/>
      <c r="M54" s="183">
        <f>SUM(K55:K58)</f>
        <v>0</v>
      </c>
      <c r="N54" s="209"/>
      <c r="O54" s="177"/>
      <c r="P54" s="174"/>
    </row>
    <row r="55" spans="1:16" ht="13.05" customHeight="1" thickBot="1" x14ac:dyDescent="0.3">
      <c r="A55" s="573" t="s">
        <v>585</v>
      </c>
      <c r="C55" s="202" t="s">
        <v>501</v>
      </c>
      <c r="D55" s="203"/>
      <c r="E55" s="203"/>
      <c r="F55" s="203"/>
      <c r="G55" s="203"/>
      <c r="H55" s="662"/>
      <c r="I55" s="203"/>
      <c r="J55" s="170"/>
      <c r="K55" s="183"/>
      <c r="L55" s="209"/>
      <c r="M55" s="210"/>
      <c r="N55" s="210"/>
      <c r="O55" s="177"/>
    </row>
    <row r="56" spans="1:16" ht="13.05" customHeight="1" thickBot="1" x14ac:dyDescent="0.3">
      <c r="A56" s="573" t="s">
        <v>586</v>
      </c>
      <c r="C56" s="202" t="s">
        <v>77</v>
      </c>
      <c r="D56" s="203"/>
      <c r="E56" s="203"/>
      <c r="F56" s="203"/>
      <c r="G56" s="203"/>
      <c r="H56" s="662"/>
      <c r="I56" s="203"/>
      <c r="J56" s="170"/>
      <c r="K56" s="183"/>
      <c r="L56" s="209"/>
      <c r="M56" s="210"/>
      <c r="N56" s="210"/>
      <c r="O56" s="177"/>
    </row>
    <row r="57" spans="1:16" ht="13.05" customHeight="1" thickBot="1" x14ac:dyDescent="0.3">
      <c r="A57" s="573" t="s">
        <v>587</v>
      </c>
      <c r="C57" s="202" t="s">
        <v>113</v>
      </c>
      <c r="D57" s="203"/>
      <c r="E57" s="203"/>
      <c r="F57" s="203"/>
      <c r="G57" s="203"/>
      <c r="H57" s="662"/>
      <c r="I57" s="203"/>
      <c r="J57" s="170"/>
      <c r="K57" s="183"/>
      <c r="L57" s="209"/>
      <c r="M57" s="210"/>
      <c r="N57" s="210"/>
      <c r="O57" s="177"/>
    </row>
    <row r="58" spans="1:16" ht="13.05" customHeight="1" thickBot="1" x14ac:dyDescent="0.3">
      <c r="A58" s="573" t="s">
        <v>588</v>
      </c>
      <c r="C58" s="202" t="s">
        <v>71</v>
      </c>
      <c r="D58" s="203"/>
      <c r="E58" s="203"/>
      <c r="F58" s="203"/>
      <c r="G58" s="203"/>
      <c r="H58" s="662"/>
      <c r="I58" s="203"/>
      <c r="J58" s="170"/>
      <c r="K58" s="183"/>
      <c r="L58" s="209"/>
      <c r="M58" s="210"/>
      <c r="N58" s="210"/>
      <c r="O58" s="177"/>
    </row>
    <row r="59" spans="1:16" ht="13.05" customHeight="1" thickBot="1" x14ac:dyDescent="0.3">
      <c r="A59" s="342" t="s">
        <v>502</v>
      </c>
      <c r="B59" s="170" t="s">
        <v>377</v>
      </c>
      <c r="C59" s="212"/>
      <c r="D59" s="212"/>
      <c r="E59" s="212"/>
      <c r="F59" s="212"/>
      <c r="G59" s="212"/>
      <c r="H59" s="664"/>
      <c r="I59" s="212"/>
      <c r="J59" s="212"/>
      <c r="K59" s="171"/>
      <c r="L59" s="171"/>
      <c r="M59" s="183"/>
      <c r="N59" s="209"/>
      <c r="O59" s="177"/>
    </row>
    <row r="60" spans="1:16" ht="13.05" customHeight="1" thickBot="1" x14ac:dyDescent="0.3">
      <c r="A60" s="342" t="s">
        <v>503</v>
      </c>
      <c r="B60" s="213" t="s">
        <v>378</v>
      </c>
      <c r="C60" s="181"/>
      <c r="D60" s="181"/>
      <c r="E60" s="181"/>
      <c r="F60" s="181"/>
      <c r="G60" s="181"/>
      <c r="H60" s="648"/>
      <c r="I60" s="181"/>
      <c r="J60" s="181"/>
      <c r="K60" s="214"/>
      <c r="L60" s="214"/>
      <c r="M60" s="183"/>
      <c r="N60" s="209"/>
      <c r="O60" s="177"/>
      <c r="P60" s="174"/>
    </row>
    <row r="61" spans="1:16" ht="13.05" customHeight="1" thickBot="1" x14ac:dyDescent="0.3">
      <c r="A61" s="342" t="s">
        <v>504</v>
      </c>
      <c r="B61" s="213" t="s">
        <v>379</v>
      </c>
      <c r="C61" s="181"/>
      <c r="D61" s="181"/>
      <c r="E61" s="181"/>
      <c r="F61" s="181"/>
      <c r="G61" s="181"/>
      <c r="H61" s="648"/>
      <c r="I61" s="181"/>
      <c r="J61" s="181"/>
      <c r="K61" s="214"/>
      <c r="L61" s="214"/>
      <c r="M61" s="183">
        <f>SUM(K62:K65)</f>
        <v>0</v>
      </c>
      <c r="N61" s="209"/>
      <c r="O61" s="177"/>
      <c r="P61" s="174"/>
    </row>
    <row r="62" spans="1:16" ht="13.05" customHeight="1" thickBot="1" x14ac:dyDescent="0.3">
      <c r="A62" s="573" t="s">
        <v>589</v>
      </c>
      <c r="C62" s="189" t="s">
        <v>369</v>
      </c>
      <c r="D62" s="203"/>
      <c r="E62" s="203"/>
      <c r="F62" s="203"/>
      <c r="G62" s="203"/>
      <c r="H62" s="662"/>
      <c r="I62" s="203"/>
      <c r="J62" s="170"/>
      <c r="K62" s="208"/>
      <c r="L62" s="179"/>
      <c r="M62" s="209"/>
      <c r="N62" s="209"/>
      <c r="O62" s="177"/>
    </row>
    <row r="63" spans="1:16" ht="13.05" customHeight="1" thickBot="1" x14ac:dyDescent="0.3">
      <c r="A63" s="573" t="s">
        <v>590</v>
      </c>
      <c r="C63" s="189" t="s">
        <v>14</v>
      </c>
      <c r="D63" s="203"/>
      <c r="E63" s="203"/>
      <c r="F63" s="203"/>
      <c r="G63" s="203"/>
      <c r="H63" s="662"/>
      <c r="I63" s="203"/>
      <c r="J63" s="170"/>
      <c r="K63" s="208"/>
      <c r="L63" s="179"/>
      <c r="M63" s="209"/>
      <c r="N63" s="209"/>
      <c r="O63" s="177"/>
    </row>
    <row r="64" spans="1:16" ht="13.05" customHeight="1" thickBot="1" x14ac:dyDescent="0.3">
      <c r="A64" s="573" t="s">
        <v>591</v>
      </c>
      <c r="C64" s="189" t="s">
        <v>55</v>
      </c>
      <c r="D64" s="203"/>
      <c r="E64" s="203"/>
      <c r="F64" s="203"/>
      <c r="G64" s="203"/>
      <c r="H64" s="662"/>
      <c r="I64" s="203"/>
      <c r="J64" s="170"/>
      <c r="K64" s="208"/>
      <c r="L64" s="179"/>
      <c r="M64" s="209"/>
      <c r="N64" s="209"/>
      <c r="O64" s="177"/>
    </row>
    <row r="65" spans="1:18" ht="13.05" customHeight="1" thickBot="1" x14ac:dyDescent="0.3">
      <c r="A65" s="573" t="s">
        <v>592</v>
      </c>
      <c r="C65" s="189" t="s">
        <v>505</v>
      </c>
      <c r="D65" s="203"/>
      <c r="E65" s="203"/>
      <c r="F65" s="203"/>
      <c r="G65" s="203"/>
      <c r="H65" s="662"/>
      <c r="I65" s="203"/>
      <c r="J65" s="170"/>
      <c r="K65" s="208"/>
      <c r="L65" s="179"/>
      <c r="M65" s="209"/>
      <c r="N65" s="209"/>
      <c r="O65" s="177"/>
    </row>
    <row r="66" spans="1:18" ht="13.05" customHeight="1" thickBot="1" x14ac:dyDescent="0.3">
      <c r="A66" s="342" t="s">
        <v>506</v>
      </c>
      <c r="B66" s="213" t="s">
        <v>380</v>
      </c>
      <c r="C66" s="213"/>
      <c r="D66" s="213"/>
      <c r="E66" s="213"/>
      <c r="F66" s="213"/>
      <c r="G66" s="213"/>
      <c r="H66" s="665"/>
      <c r="I66" s="213"/>
      <c r="J66" s="213"/>
      <c r="K66" s="193"/>
      <c r="L66" s="216"/>
      <c r="M66" s="183"/>
      <c r="N66" s="209"/>
      <c r="O66" s="177"/>
      <c r="P66" s="174"/>
      <c r="R66" s="174"/>
    </row>
    <row r="67" spans="1:18" ht="13.05" customHeight="1" thickBot="1" x14ac:dyDescent="0.3">
      <c r="A67" s="342" t="s">
        <v>507</v>
      </c>
      <c r="B67" s="213" t="s">
        <v>381</v>
      </c>
      <c r="C67" s="213"/>
      <c r="D67" s="213"/>
      <c r="E67" s="213"/>
      <c r="F67" s="213"/>
      <c r="G67" s="213"/>
      <c r="H67" s="665"/>
      <c r="I67" s="213"/>
      <c r="J67" s="213"/>
      <c r="K67" s="193"/>
      <c r="L67" s="216"/>
      <c r="M67" s="183"/>
      <c r="N67" s="209"/>
      <c r="O67" s="177"/>
      <c r="P67" s="174"/>
      <c r="R67" s="174"/>
    </row>
    <row r="68" spans="1:18" ht="13.05" customHeight="1" thickBot="1" x14ac:dyDescent="0.3">
      <c r="A68" s="342" t="s">
        <v>508</v>
      </c>
      <c r="B68" s="213" t="s">
        <v>382</v>
      </c>
      <c r="C68" s="213"/>
      <c r="D68" s="213"/>
      <c r="E68" s="213"/>
      <c r="F68" s="213"/>
      <c r="G68" s="213"/>
      <c r="H68" s="665"/>
      <c r="I68" s="213"/>
      <c r="J68" s="213"/>
      <c r="K68" s="193"/>
      <c r="L68" s="216"/>
      <c r="M68" s="183"/>
      <c r="N68" s="209"/>
      <c r="O68" s="177"/>
    </row>
    <row r="69" spans="1:18" ht="13.05" customHeight="1" thickBot="1" x14ac:dyDescent="0.3">
      <c r="A69" s="342" t="s">
        <v>509</v>
      </c>
      <c r="B69" s="213" t="s">
        <v>383</v>
      </c>
      <c r="C69" s="213"/>
      <c r="D69" s="213"/>
      <c r="E69" s="213"/>
      <c r="F69" s="213"/>
      <c r="G69" s="213"/>
      <c r="H69" s="665"/>
      <c r="I69" s="213"/>
      <c r="J69" s="213"/>
      <c r="K69" s="193"/>
      <c r="L69" s="216"/>
      <c r="M69" s="183"/>
      <c r="N69" s="209"/>
      <c r="O69" s="177"/>
      <c r="P69" s="174"/>
    </row>
    <row r="70" spans="1:18" ht="13.05" customHeight="1" thickBot="1" x14ac:dyDescent="0.3">
      <c r="A70" s="342" t="s">
        <v>510</v>
      </c>
      <c r="B70" s="213" t="s">
        <v>384</v>
      </c>
      <c r="C70" s="213"/>
      <c r="D70" s="213"/>
      <c r="E70" s="213"/>
      <c r="F70" s="213"/>
      <c r="G70" s="213"/>
      <c r="H70" s="665"/>
      <c r="I70" s="213"/>
      <c r="J70" s="213"/>
      <c r="K70" s="193"/>
      <c r="L70" s="216"/>
      <c r="M70" s="183"/>
      <c r="N70" s="209"/>
      <c r="O70" s="177"/>
    </row>
    <row r="71" spans="1:18" ht="13.05" customHeight="1" thickBot="1" x14ac:dyDescent="0.3">
      <c r="A71" s="342" t="s">
        <v>511</v>
      </c>
      <c r="B71" s="217" t="s">
        <v>385</v>
      </c>
      <c r="C71" s="217"/>
      <c r="D71" s="217"/>
      <c r="E71" s="217"/>
      <c r="F71" s="217"/>
      <c r="G71" s="217"/>
      <c r="H71" s="666"/>
      <c r="I71" s="217"/>
      <c r="J71" s="217"/>
      <c r="K71" s="193"/>
      <c r="L71" s="218"/>
      <c r="M71" s="183"/>
      <c r="N71" s="209"/>
      <c r="O71" s="177"/>
    </row>
    <row r="72" spans="1:18" ht="13.05" customHeight="1" thickBot="1" x14ac:dyDescent="0.3">
      <c r="A72" s="342" t="s">
        <v>512</v>
      </c>
      <c r="B72" s="217" t="s">
        <v>516</v>
      </c>
      <c r="C72" s="217"/>
      <c r="D72" s="217"/>
      <c r="E72" s="217"/>
      <c r="F72" s="217"/>
      <c r="G72" s="217"/>
      <c r="H72" s="666"/>
      <c r="I72" s="217"/>
      <c r="J72" s="217"/>
      <c r="K72" s="193"/>
      <c r="L72" s="193"/>
      <c r="M72" s="183"/>
      <c r="N72" s="209"/>
      <c r="O72" s="177"/>
    </row>
    <row r="73" spans="1:18" ht="13.05" customHeight="1" thickBot="1" x14ac:dyDescent="0.3">
      <c r="A73" s="342" t="s">
        <v>513</v>
      </c>
      <c r="B73" s="217" t="s">
        <v>517</v>
      </c>
      <c r="C73" s="217"/>
      <c r="D73" s="217"/>
      <c r="E73" s="217"/>
      <c r="F73" s="217"/>
      <c r="G73" s="217"/>
      <c r="H73" s="666"/>
      <c r="I73" s="217"/>
      <c r="J73" s="217"/>
      <c r="K73" s="193"/>
      <c r="L73" s="193"/>
      <c r="M73" s="183">
        <f>SUM(K74:K77)</f>
        <v>0</v>
      </c>
      <c r="N73" s="209"/>
      <c r="O73" s="177"/>
    </row>
    <row r="74" spans="1:18" ht="13.05" customHeight="1" thickBot="1" x14ac:dyDescent="0.3">
      <c r="A74" s="573" t="s">
        <v>593</v>
      </c>
      <c r="C74" s="189" t="s">
        <v>519</v>
      </c>
      <c r="D74" s="203"/>
      <c r="E74" s="203"/>
      <c r="F74" s="203"/>
      <c r="G74" s="203"/>
      <c r="H74" s="662"/>
      <c r="I74" s="203"/>
      <c r="J74" s="170"/>
      <c r="K74" s="208"/>
      <c r="L74" s="179"/>
      <c r="M74" s="209"/>
      <c r="N74" s="209"/>
      <c r="O74" s="177"/>
    </row>
    <row r="75" spans="1:18" ht="13.05" customHeight="1" thickBot="1" x14ac:dyDescent="0.3">
      <c r="A75" s="573" t="s">
        <v>594</v>
      </c>
      <c r="C75" s="189" t="s">
        <v>520</v>
      </c>
      <c r="D75" s="203"/>
      <c r="E75" s="203"/>
      <c r="F75" s="203"/>
      <c r="G75" s="203"/>
      <c r="H75" s="662"/>
      <c r="I75" s="203"/>
      <c r="J75" s="170"/>
      <c r="K75" s="208"/>
      <c r="L75" s="179"/>
      <c r="M75" s="209"/>
      <c r="N75" s="209"/>
      <c r="O75" s="177"/>
    </row>
    <row r="76" spans="1:18" ht="13.05" customHeight="1" thickBot="1" x14ac:dyDescent="0.3">
      <c r="A76" s="573" t="s">
        <v>595</v>
      </c>
      <c r="C76" s="189" t="s">
        <v>521</v>
      </c>
      <c r="D76" s="203"/>
      <c r="E76" s="203"/>
      <c r="F76" s="203"/>
      <c r="G76" s="203"/>
      <c r="H76" s="662"/>
      <c r="I76" s="203"/>
      <c r="J76" s="170"/>
      <c r="K76" s="208"/>
      <c r="L76" s="179"/>
      <c r="M76" s="209"/>
      <c r="N76" s="209"/>
      <c r="O76" s="177"/>
    </row>
    <row r="77" spans="1:18" ht="13.05" customHeight="1" thickBot="1" x14ac:dyDescent="0.3">
      <c r="A77" s="573" t="s">
        <v>596</v>
      </c>
      <c r="C77" s="189" t="s">
        <v>71</v>
      </c>
      <c r="D77" s="203"/>
      <c r="E77" s="203"/>
      <c r="F77" s="203"/>
      <c r="G77" s="203"/>
      <c r="H77" s="662"/>
      <c r="I77" s="203"/>
      <c r="J77" s="170"/>
      <c r="K77" s="208"/>
      <c r="L77" s="179"/>
      <c r="M77" s="209"/>
      <c r="N77" s="209"/>
      <c r="O77" s="177"/>
    </row>
    <row r="78" spans="1:18" ht="13.05" customHeight="1" thickBot="1" x14ac:dyDescent="0.3">
      <c r="A78" s="342" t="s">
        <v>514</v>
      </c>
      <c r="B78" s="217" t="s">
        <v>518</v>
      </c>
      <c r="C78" s="217"/>
      <c r="D78" s="217"/>
      <c r="E78" s="217"/>
      <c r="F78" s="217"/>
      <c r="G78" s="217"/>
      <c r="H78" s="666"/>
      <c r="I78" s="217"/>
      <c r="J78" s="217"/>
      <c r="K78" s="193"/>
      <c r="L78" s="193"/>
      <c r="M78" s="183"/>
      <c r="N78" s="209"/>
      <c r="O78" s="177"/>
    </row>
    <row r="79" spans="1:18" ht="13.05" customHeight="1" thickBot="1" x14ac:dyDescent="0.3">
      <c r="A79" s="342" t="s">
        <v>515</v>
      </c>
      <c r="B79" s="181" t="s">
        <v>522</v>
      </c>
      <c r="C79" s="188"/>
      <c r="D79" s="188"/>
      <c r="E79" s="188"/>
      <c r="F79" s="188"/>
      <c r="G79" s="181"/>
      <c r="H79" s="656"/>
      <c r="I79" s="188"/>
      <c r="J79" s="219"/>
      <c r="K79" s="220"/>
      <c r="L79" s="193"/>
      <c r="M79" s="183">
        <f>SUM(K80:K82)</f>
        <v>0</v>
      </c>
      <c r="N79" s="209"/>
      <c r="O79" s="177"/>
    </row>
    <row r="80" spans="1:18" ht="13.05" customHeight="1" thickBot="1" x14ac:dyDescent="0.3">
      <c r="A80" s="573" t="s">
        <v>597</v>
      </c>
      <c r="B80" s="189"/>
      <c r="C80" s="190"/>
      <c r="D80" s="207"/>
      <c r="E80" s="207"/>
      <c r="F80" s="207"/>
      <c r="G80" s="207"/>
      <c r="H80" s="657"/>
      <c r="I80" s="189"/>
      <c r="J80" s="189"/>
      <c r="K80" s="208"/>
      <c r="L80" s="640"/>
      <c r="M80" s="638"/>
      <c r="N80" s="209"/>
      <c r="O80" s="177"/>
    </row>
    <row r="81" spans="1:15" ht="13.05" customHeight="1" thickBot="1" x14ac:dyDescent="0.3">
      <c r="A81" s="573" t="s">
        <v>598</v>
      </c>
      <c r="B81" s="189"/>
      <c r="C81" s="190"/>
      <c r="D81" s="207"/>
      <c r="E81" s="207"/>
      <c r="F81" s="207"/>
      <c r="G81" s="207"/>
      <c r="H81" s="657"/>
      <c r="I81" s="189"/>
      <c r="J81" s="189"/>
      <c r="K81" s="208"/>
      <c r="L81" s="640"/>
      <c r="M81" s="209"/>
      <c r="N81" s="209"/>
      <c r="O81" s="177"/>
    </row>
    <row r="82" spans="1:15" ht="13.05" customHeight="1" thickBot="1" x14ac:dyDescent="0.3">
      <c r="A82" s="573" t="s">
        <v>599</v>
      </c>
      <c r="B82" s="199"/>
      <c r="C82" s="215"/>
      <c r="D82" s="211"/>
      <c r="E82" s="211"/>
      <c r="F82" s="211"/>
      <c r="G82" s="211"/>
      <c r="H82" s="667"/>
      <c r="I82" s="199"/>
      <c r="J82" s="219"/>
      <c r="K82" s="208"/>
      <c r="L82" s="640"/>
      <c r="M82" s="639"/>
      <c r="N82" s="637"/>
      <c r="O82" s="220"/>
    </row>
    <row r="83" spans="1:15" ht="13.05" customHeight="1" thickBot="1" x14ac:dyDescent="0.3">
      <c r="A83" s="342" t="s">
        <v>523</v>
      </c>
      <c r="B83" s="219" t="s">
        <v>524</v>
      </c>
      <c r="C83" s="219"/>
      <c r="D83" s="219"/>
      <c r="E83" s="219"/>
      <c r="F83" s="219"/>
      <c r="G83" s="219"/>
      <c r="H83" s="668"/>
      <c r="I83" s="219"/>
      <c r="J83" s="219"/>
      <c r="K83" s="220"/>
      <c r="L83" s="193"/>
      <c r="M83" s="183">
        <f>SUM(K84:K85)</f>
        <v>0</v>
      </c>
      <c r="N83" s="209"/>
      <c r="O83" s="177"/>
    </row>
    <row r="84" spans="1:15" ht="13.05" customHeight="1" thickBot="1" x14ac:dyDescent="0.3">
      <c r="A84" s="573" t="s">
        <v>600</v>
      </c>
      <c r="C84" s="189" t="s">
        <v>386</v>
      </c>
      <c r="D84" s="192"/>
      <c r="E84" s="192"/>
      <c r="F84" s="192"/>
      <c r="G84" s="192"/>
      <c r="H84" s="668"/>
      <c r="I84" s="219"/>
      <c r="J84" s="219"/>
      <c r="K84" s="221"/>
      <c r="L84" s="640"/>
      <c r="M84" s="638"/>
      <c r="N84" s="209"/>
      <c r="O84" s="177"/>
    </row>
    <row r="85" spans="1:15" ht="13.05" customHeight="1" thickBot="1" x14ac:dyDescent="0.3">
      <c r="A85" s="573" t="s">
        <v>601</v>
      </c>
      <c r="C85" s="189" t="s">
        <v>387</v>
      </c>
      <c r="D85" s="192"/>
      <c r="E85" s="192"/>
      <c r="F85" s="192"/>
      <c r="G85" s="192"/>
      <c r="H85" s="668"/>
      <c r="I85" s="219"/>
      <c r="J85" s="219"/>
      <c r="K85" s="221"/>
      <c r="L85" s="640"/>
      <c r="M85" s="209"/>
      <c r="N85" s="209"/>
      <c r="O85" s="177"/>
    </row>
    <row r="86" spans="1:15" ht="13.05" customHeight="1" thickBot="1" x14ac:dyDescent="0.3">
      <c r="A86" s="342" t="s">
        <v>525</v>
      </c>
      <c r="B86" s="202" t="s">
        <v>388</v>
      </c>
      <c r="C86" s="203"/>
      <c r="D86" s="203"/>
      <c r="E86" s="203"/>
      <c r="F86" s="181"/>
      <c r="G86" s="203"/>
      <c r="H86" s="662"/>
      <c r="I86" s="203"/>
      <c r="J86" s="219"/>
      <c r="K86" s="220"/>
      <c r="L86" s="193"/>
      <c r="M86" s="183">
        <f>SUM(K87:K96)</f>
        <v>0</v>
      </c>
      <c r="N86" s="209"/>
      <c r="O86" s="177"/>
    </row>
    <row r="87" spans="1:15" ht="13.05" customHeight="1" thickBot="1" x14ac:dyDescent="0.3">
      <c r="A87" s="573" t="s">
        <v>602</v>
      </c>
      <c r="B87" s="189"/>
      <c r="C87" s="845" t="s">
        <v>872</v>
      </c>
      <c r="D87" s="845"/>
      <c r="E87" s="845"/>
      <c r="F87" s="845"/>
      <c r="G87" s="845"/>
      <c r="H87" s="662"/>
      <c r="I87" s="203"/>
      <c r="J87" s="219"/>
      <c r="K87" s="208"/>
      <c r="L87" s="193"/>
      <c r="M87" s="209"/>
      <c r="N87" s="209"/>
      <c r="O87" s="177"/>
    </row>
    <row r="88" spans="1:15" ht="19.05" customHeight="1" thickBot="1" x14ac:dyDescent="0.3">
      <c r="A88" s="573"/>
      <c r="B88" s="189"/>
      <c r="C88" s="845" t="s">
        <v>873</v>
      </c>
      <c r="D88" s="845"/>
      <c r="E88" s="845"/>
      <c r="F88" s="845"/>
      <c r="G88" s="845"/>
      <c r="H88" s="662"/>
      <c r="I88" s="203"/>
      <c r="J88" s="219"/>
      <c r="K88" s="644"/>
      <c r="L88" s="193"/>
      <c r="M88" s="209"/>
      <c r="N88" s="209"/>
      <c r="O88" s="177"/>
    </row>
    <row r="89" spans="1:15" ht="13.05" customHeight="1" thickBot="1" x14ac:dyDescent="0.3">
      <c r="A89" s="573" t="s">
        <v>603</v>
      </c>
      <c r="B89" s="189"/>
      <c r="C89" s="189" t="s">
        <v>391</v>
      </c>
      <c r="D89" s="203"/>
      <c r="E89" s="203"/>
      <c r="F89" s="203"/>
      <c r="G89" s="203"/>
      <c r="H89" s="662"/>
      <c r="I89" s="203"/>
      <c r="J89" s="219"/>
      <c r="K89" s="208"/>
      <c r="L89" s="193"/>
      <c r="M89" s="209"/>
      <c r="N89" s="209"/>
      <c r="O89" s="177"/>
    </row>
    <row r="90" spans="1:15" ht="13.05" customHeight="1" thickBot="1" x14ac:dyDescent="0.3">
      <c r="A90" s="573" t="s">
        <v>604</v>
      </c>
      <c r="B90" s="189"/>
      <c r="C90" s="189" t="s">
        <v>389</v>
      </c>
      <c r="D90" s="203"/>
      <c r="E90" s="203"/>
      <c r="F90" s="203"/>
      <c r="G90" s="203"/>
      <c r="H90" s="662"/>
      <c r="I90" s="203"/>
      <c r="J90" s="219"/>
      <c r="K90" s="208"/>
      <c r="L90" s="179"/>
      <c r="M90" s="209"/>
      <c r="N90" s="209"/>
      <c r="O90" s="177"/>
    </row>
    <row r="91" spans="1:15" ht="13.05" customHeight="1" thickBot="1" x14ac:dyDescent="0.3">
      <c r="A91" s="573" t="s">
        <v>605</v>
      </c>
      <c r="B91" s="189"/>
      <c r="C91" s="189" t="s">
        <v>392</v>
      </c>
      <c r="D91" s="203"/>
      <c r="E91" s="203"/>
      <c r="F91" s="203"/>
      <c r="G91" s="203"/>
      <c r="H91" s="662"/>
      <c r="I91" s="203"/>
      <c r="J91" s="219"/>
      <c r="K91" s="208"/>
      <c r="L91" s="179"/>
      <c r="M91" s="209"/>
      <c r="N91" s="209"/>
      <c r="O91" s="177"/>
    </row>
    <row r="92" spans="1:15" ht="13.05" customHeight="1" thickBot="1" x14ac:dyDescent="0.3">
      <c r="A92" s="643" t="s">
        <v>606</v>
      </c>
      <c r="B92" s="189"/>
      <c r="C92" s="189" t="s">
        <v>390</v>
      </c>
      <c r="D92" s="203"/>
      <c r="E92" s="203"/>
      <c r="F92" s="203"/>
      <c r="G92" s="203"/>
      <c r="H92" s="662"/>
      <c r="I92" s="203"/>
      <c r="J92" s="219"/>
      <c r="K92" s="208"/>
      <c r="L92" s="179"/>
      <c r="M92" s="209"/>
      <c r="N92" s="209"/>
      <c r="O92" s="177"/>
    </row>
    <row r="93" spans="1:15" ht="13.05" customHeight="1" thickBot="1" x14ac:dyDescent="0.3">
      <c r="A93" s="643" t="s">
        <v>607</v>
      </c>
      <c r="B93" s="189"/>
      <c r="C93" s="835" t="s">
        <v>874</v>
      </c>
      <c r="D93" s="835"/>
      <c r="E93" s="835"/>
      <c r="F93" s="835"/>
      <c r="G93" s="835"/>
      <c r="H93" s="662"/>
      <c r="I93" s="203"/>
      <c r="J93" s="219"/>
      <c r="K93" s="208"/>
      <c r="L93" s="179"/>
      <c r="M93" s="209"/>
      <c r="N93" s="209"/>
      <c r="O93" s="177"/>
    </row>
    <row r="94" spans="1:15" ht="10.050000000000001" customHeight="1" thickBot="1" x14ac:dyDescent="0.3">
      <c r="A94" s="643"/>
      <c r="B94" s="189"/>
      <c r="C94" s="189" t="s">
        <v>875</v>
      </c>
      <c r="D94" s="203"/>
      <c r="E94" s="203"/>
      <c r="F94" s="203"/>
      <c r="G94" s="203"/>
      <c r="H94" s="662"/>
      <c r="I94" s="203"/>
      <c r="J94" s="219"/>
      <c r="K94" s="645"/>
      <c r="L94" s="179"/>
      <c r="M94" s="209"/>
      <c r="N94" s="209"/>
      <c r="O94" s="177"/>
    </row>
    <row r="95" spans="1:15" ht="13.05" customHeight="1" thickBot="1" x14ac:dyDescent="0.3">
      <c r="A95" s="643" t="s">
        <v>608</v>
      </c>
      <c r="B95" s="189"/>
      <c r="C95" s="190"/>
      <c r="D95" s="207"/>
      <c r="E95" s="207"/>
      <c r="F95" s="207"/>
      <c r="G95" s="207"/>
      <c r="H95" s="662"/>
      <c r="I95" s="203"/>
      <c r="J95" s="219"/>
      <c r="K95" s="208"/>
      <c r="L95" s="179"/>
      <c r="M95" s="209"/>
      <c r="N95" s="209"/>
      <c r="O95" s="177"/>
    </row>
    <row r="96" spans="1:15" ht="13.05" customHeight="1" thickBot="1" x14ac:dyDescent="0.3">
      <c r="A96" s="643" t="s">
        <v>609</v>
      </c>
      <c r="B96" s="189"/>
      <c r="C96" s="190"/>
      <c r="D96" s="207"/>
      <c r="E96" s="207"/>
      <c r="F96" s="207"/>
      <c r="G96" s="207"/>
      <c r="H96" s="662"/>
      <c r="I96" s="203"/>
      <c r="J96" s="219"/>
      <c r="K96" s="208"/>
      <c r="L96" s="179"/>
      <c r="M96" s="209"/>
      <c r="N96" s="209"/>
      <c r="O96" s="177"/>
    </row>
    <row r="97" spans="1:15" ht="13.05" customHeight="1" thickBot="1" x14ac:dyDescent="0.3">
      <c r="A97" s="571" t="s">
        <v>526</v>
      </c>
      <c r="B97" s="194" t="s">
        <v>393</v>
      </c>
      <c r="C97" s="194"/>
      <c r="D97" s="194"/>
      <c r="E97" s="194"/>
      <c r="F97" s="222"/>
      <c r="G97" s="194"/>
      <c r="H97" s="659"/>
      <c r="I97" s="194"/>
      <c r="J97" s="219"/>
      <c r="K97" s="220"/>
      <c r="L97" s="220"/>
      <c r="M97" s="220"/>
      <c r="N97" s="220"/>
      <c r="O97" s="208">
        <f>SUM(M40:M86)</f>
        <v>0</v>
      </c>
    </row>
    <row r="98" spans="1:15" ht="13.05" customHeight="1" thickBot="1" x14ac:dyDescent="0.3">
      <c r="A98" s="341"/>
      <c r="B98" s="223"/>
      <c r="C98" s="223"/>
      <c r="D98" s="223"/>
      <c r="E98" s="223"/>
      <c r="F98" s="223"/>
      <c r="G98" s="223"/>
      <c r="H98" s="669"/>
      <c r="I98" s="223"/>
      <c r="J98" s="223"/>
      <c r="K98" s="224"/>
      <c r="L98" s="224"/>
      <c r="M98" s="224"/>
      <c r="N98" s="224"/>
      <c r="O98" s="171"/>
    </row>
    <row r="99" spans="1:15" ht="13.05" customHeight="1" thickBot="1" x14ac:dyDescent="0.3">
      <c r="A99" s="571" t="s">
        <v>527</v>
      </c>
      <c r="B99" s="225" t="s">
        <v>394</v>
      </c>
      <c r="C99" s="194"/>
      <c r="D99" s="194"/>
      <c r="E99" s="194"/>
      <c r="F99" s="202"/>
      <c r="G99" s="194"/>
      <c r="H99" s="671" t="s">
        <v>879</v>
      </c>
      <c r="I99" s="194"/>
      <c r="J99" s="192"/>
      <c r="K99" s="220"/>
      <c r="L99" s="220"/>
      <c r="M99" s="220"/>
      <c r="N99" s="220"/>
      <c r="O99" s="208">
        <f>O31+O33-O97</f>
        <v>0</v>
      </c>
    </row>
    <row r="100" spans="1:15" x14ac:dyDescent="0.25">
      <c r="A100" s="213"/>
      <c r="B100" s="170"/>
      <c r="C100" s="170"/>
      <c r="D100" s="170"/>
      <c r="E100" s="170"/>
      <c r="F100" s="170"/>
      <c r="G100" s="170"/>
      <c r="H100" s="670"/>
      <c r="I100" s="170"/>
      <c r="J100" s="170"/>
      <c r="K100" s="170"/>
      <c r="L100" s="170"/>
      <c r="M100" s="170"/>
      <c r="N100" s="170"/>
      <c r="O100" s="170"/>
    </row>
  </sheetData>
  <protectedRanges>
    <protectedRange sqref="F4:L7" name="Main Info"/>
    <protectedRange sqref="M34:N34 O24:O34 M35:O36 K10:O21 N24:N28 N22:O23 K29:N33 K22:M28" name="Section D"/>
    <protectedRange sqref="K40:O99" name="Section E"/>
  </protectedRanges>
  <mergeCells count="8">
    <mergeCell ref="C93:G93"/>
    <mergeCell ref="A38:O38"/>
    <mergeCell ref="A9:O9"/>
    <mergeCell ref="F4:I4"/>
    <mergeCell ref="F5:K5"/>
    <mergeCell ref="F7:J7"/>
    <mergeCell ref="C87:G87"/>
    <mergeCell ref="C88:G88"/>
  </mergeCells>
  <pageMargins left="0.25" right="0.25" top="0.46" bottom="0.49" header="0.3" footer="0.3"/>
  <pageSetup paperSize="9" scale="78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17"/>
  <sheetViews>
    <sheetView zoomScale="76" zoomScaleNormal="76" zoomScalePageLayoutView="70" workbookViewId="0">
      <selection activeCell="H92" sqref="H92"/>
    </sheetView>
  </sheetViews>
  <sheetFormatPr defaultColWidth="8.73046875" defaultRowHeight="9.75" x14ac:dyDescent="0.25"/>
  <cols>
    <col min="1" max="1" width="16.265625" style="40" customWidth="1"/>
    <col min="2" max="2" width="9" style="40" customWidth="1"/>
    <col min="3" max="3" width="13.06640625" style="40" customWidth="1"/>
    <col min="4" max="4" width="10.53125" style="40" customWidth="1"/>
    <col min="5" max="5" width="27.46484375" style="40" customWidth="1"/>
    <col min="6" max="6" width="10.796875" style="40" customWidth="1"/>
    <col min="7" max="7" width="12.46484375" style="40" customWidth="1"/>
    <col min="8" max="14" width="10.796875" style="40" customWidth="1"/>
    <col min="15" max="15" width="21.73046875" style="40" customWidth="1"/>
    <col min="16" max="16" width="8.06640625" style="40" customWidth="1"/>
    <col min="17" max="18" width="8.9296875" style="40" customWidth="1"/>
    <col min="19" max="16384" width="8.73046875" style="40"/>
  </cols>
  <sheetData>
    <row r="1" spans="1:18" x14ac:dyDescent="0.25">
      <c r="A1" s="260" t="s">
        <v>20</v>
      </c>
      <c r="B1" s="261"/>
      <c r="C1" s="261"/>
      <c r="D1" s="261"/>
      <c r="E1" s="261"/>
      <c r="F1" s="262"/>
      <c r="G1" s="262"/>
      <c r="H1" s="262"/>
      <c r="I1" s="262"/>
      <c r="J1" s="262"/>
      <c r="K1" s="262"/>
      <c r="L1" s="262"/>
      <c r="M1" s="262"/>
      <c r="Q1" s="263"/>
      <c r="R1" s="263"/>
    </row>
    <row r="2" spans="1:18" x14ac:dyDescent="0.25">
      <c r="A2" s="260" t="s">
        <v>814</v>
      </c>
      <c r="B2" s="264"/>
      <c r="C2" s="264"/>
      <c r="D2" s="264"/>
      <c r="E2" s="264"/>
      <c r="F2" s="265"/>
      <c r="G2" s="262"/>
      <c r="H2" s="262"/>
      <c r="I2" s="262"/>
      <c r="J2" s="262"/>
      <c r="K2" s="262"/>
      <c r="L2" s="262"/>
      <c r="M2" s="262"/>
      <c r="N2" s="262"/>
      <c r="O2" s="266"/>
    </row>
    <row r="3" spans="1:18" x14ac:dyDescent="0.25">
      <c r="A3" s="267"/>
      <c r="B3" s="267"/>
      <c r="C3" s="267"/>
      <c r="D3" s="267"/>
      <c r="E3" s="267"/>
      <c r="F3" s="262"/>
      <c r="G3" s="262"/>
      <c r="H3" s="262"/>
      <c r="I3" s="262"/>
      <c r="J3" s="262"/>
      <c r="K3" s="262"/>
      <c r="L3" s="262"/>
      <c r="M3" s="262"/>
      <c r="N3" s="262"/>
      <c r="O3" s="266"/>
    </row>
    <row r="4" spans="1:18" x14ac:dyDescent="0.25">
      <c r="A4" s="268" t="s">
        <v>19</v>
      </c>
      <c r="B4" s="375" t="s">
        <v>613</v>
      </c>
      <c r="C4" s="269"/>
      <c r="D4" s="270"/>
      <c r="E4" s="270"/>
      <c r="F4" s="271"/>
      <c r="G4" s="271"/>
      <c r="H4" s="271"/>
      <c r="I4" s="271"/>
      <c r="J4" s="271"/>
      <c r="K4" s="271"/>
      <c r="L4" s="271"/>
      <c r="M4" s="271"/>
      <c r="N4" s="271"/>
      <c r="O4" s="272"/>
    </row>
    <row r="5" spans="1:18" x14ac:dyDescent="0.25">
      <c r="A5" s="268" t="s">
        <v>27</v>
      </c>
      <c r="B5" s="377" t="s">
        <v>251</v>
      </c>
      <c r="C5" s="273"/>
      <c r="D5" s="274"/>
      <c r="E5" s="275"/>
      <c r="F5" s="271"/>
      <c r="G5" s="271"/>
      <c r="H5" s="271"/>
      <c r="I5" s="271"/>
      <c r="J5" s="271"/>
      <c r="K5" s="271"/>
      <c r="L5" s="271"/>
      <c r="M5" s="271"/>
      <c r="N5" s="262"/>
    </row>
    <row r="6" spans="1:18" x14ac:dyDescent="0.25">
      <c r="A6" s="268"/>
      <c r="B6" s="267"/>
      <c r="C6" s="268"/>
      <c r="D6" s="268"/>
      <c r="E6" s="268"/>
      <c r="F6" s="271"/>
      <c r="G6" s="271"/>
      <c r="H6" s="271"/>
      <c r="I6" s="271"/>
      <c r="J6" s="271"/>
      <c r="K6" s="276"/>
      <c r="L6" s="276"/>
      <c r="M6" s="276"/>
      <c r="N6" s="262"/>
    </row>
    <row r="7" spans="1:18" s="47" customFormat="1" ht="49.5" customHeight="1" x14ac:dyDescent="0.25">
      <c r="A7" s="432" t="s">
        <v>724</v>
      </c>
      <c r="B7" s="431" t="s">
        <v>109</v>
      </c>
      <c r="C7" s="433" t="s">
        <v>9</v>
      </c>
      <c r="D7" s="432" t="s">
        <v>29</v>
      </c>
      <c r="E7" s="432" t="s">
        <v>28</v>
      </c>
      <c r="F7" s="432" t="s">
        <v>314</v>
      </c>
      <c r="G7" s="432" t="s">
        <v>786</v>
      </c>
      <c r="H7" s="432" t="s">
        <v>787</v>
      </c>
      <c r="I7" s="561" t="s">
        <v>788</v>
      </c>
      <c r="J7" s="432" t="s">
        <v>780</v>
      </c>
      <c r="K7" s="432" t="s">
        <v>789</v>
      </c>
      <c r="L7" s="432" t="s">
        <v>762</v>
      </c>
      <c r="M7" s="432" t="s">
        <v>784</v>
      </c>
      <c r="N7" s="431" t="s">
        <v>785</v>
      </c>
      <c r="O7" s="433" t="s">
        <v>686</v>
      </c>
    </row>
    <row r="8" spans="1:18" s="47" customFormat="1" ht="76.5" customHeight="1" x14ac:dyDescent="0.25">
      <c r="A8" s="721" t="s">
        <v>13</v>
      </c>
      <c r="B8" s="722" t="s">
        <v>111</v>
      </c>
      <c r="C8" s="721" t="s">
        <v>57</v>
      </c>
      <c r="D8" s="722" t="s">
        <v>59</v>
      </c>
      <c r="E8" s="721" t="s">
        <v>66</v>
      </c>
      <c r="F8" s="723">
        <v>500000</v>
      </c>
      <c r="G8" s="724">
        <v>0.5</v>
      </c>
      <c r="H8" s="725">
        <f>1500*12</f>
        <v>18000</v>
      </c>
      <c r="I8" s="725">
        <f>500*12</f>
        <v>6000</v>
      </c>
      <c r="J8" s="726">
        <v>0</v>
      </c>
      <c r="K8" s="726">
        <v>0</v>
      </c>
      <c r="L8" s="727"/>
      <c r="M8" s="728">
        <f>SUM(H8:K8)</f>
        <v>24000</v>
      </c>
      <c r="N8" s="728">
        <v>0</v>
      </c>
      <c r="O8" s="729" t="s">
        <v>68</v>
      </c>
      <c r="P8" s="385"/>
    </row>
    <row r="9" spans="1:18" ht="76.5" customHeight="1" x14ac:dyDescent="0.25">
      <c r="A9" s="721" t="s">
        <v>58</v>
      </c>
      <c r="B9" s="722" t="s">
        <v>112</v>
      </c>
      <c r="C9" s="729" t="s">
        <v>57</v>
      </c>
      <c r="D9" s="722" t="s">
        <v>61</v>
      </c>
      <c r="E9" s="729" t="s">
        <v>65</v>
      </c>
      <c r="F9" s="723">
        <f>1000000/4</f>
        <v>250000</v>
      </c>
      <c r="G9" s="724">
        <v>0.25</v>
      </c>
      <c r="H9" s="725">
        <f>3500*12</f>
        <v>42000</v>
      </c>
      <c r="I9" s="725">
        <v>6000</v>
      </c>
      <c r="J9" s="730">
        <v>0</v>
      </c>
      <c r="K9" s="730">
        <v>1200</v>
      </c>
      <c r="L9" s="729" t="s">
        <v>69</v>
      </c>
      <c r="M9" s="728">
        <f>SUM(H9:K9)</f>
        <v>49200</v>
      </c>
      <c r="N9" s="728">
        <v>3570</v>
      </c>
      <c r="O9" s="731" t="s">
        <v>72</v>
      </c>
      <c r="P9" s="47"/>
      <c r="Q9" s="47"/>
      <c r="R9" s="47"/>
    </row>
    <row r="10" spans="1:18" ht="76.5" customHeight="1" x14ac:dyDescent="0.25">
      <c r="A10" s="721" t="s">
        <v>22</v>
      </c>
      <c r="B10" s="722" t="s">
        <v>60</v>
      </c>
      <c r="C10" s="732" t="s">
        <v>21</v>
      </c>
      <c r="D10" s="722" t="s">
        <v>62</v>
      </c>
      <c r="E10" s="729" t="s">
        <v>70</v>
      </c>
      <c r="F10" s="723">
        <f>1000000/4</f>
        <v>250000</v>
      </c>
      <c r="G10" s="724">
        <v>0.25</v>
      </c>
      <c r="H10" s="725">
        <v>0</v>
      </c>
      <c r="I10" s="725">
        <f>1500*12</f>
        <v>18000</v>
      </c>
      <c r="J10" s="730">
        <v>0</v>
      </c>
      <c r="K10" s="730">
        <v>0</v>
      </c>
      <c r="L10" s="732"/>
      <c r="M10" s="728">
        <f>SUM(H10:K10)</f>
        <v>18000</v>
      </c>
      <c r="N10" s="728">
        <v>0</v>
      </c>
      <c r="O10" s="731" t="s">
        <v>24</v>
      </c>
      <c r="P10" s="47"/>
      <c r="Q10" s="47"/>
      <c r="R10" s="47"/>
    </row>
    <row r="11" spans="1:18" ht="76.5" customHeight="1" x14ac:dyDescent="0.25">
      <c r="A11" s="721" t="s">
        <v>18</v>
      </c>
      <c r="B11" s="733" t="s">
        <v>67</v>
      </c>
      <c r="C11" s="721" t="s">
        <v>63</v>
      </c>
      <c r="D11" s="733" t="s">
        <v>59</v>
      </c>
      <c r="E11" s="734" t="s">
        <v>64</v>
      </c>
      <c r="F11" s="723">
        <v>0</v>
      </c>
      <c r="G11" s="724">
        <v>0</v>
      </c>
      <c r="H11" s="725">
        <v>18000</v>
      </c>
      <c r="I11" s="725">
        <v>6000</v>
      </c>
      <c r="J11" s="735">
        <v>0</v>
      </c>
      <c r="K11" s="735">
        <v>0</v>
      </c>
      <c r="L11" s="729"/>
      <c r="M11" s="728">
        <f>SUM(H11:K11)</f>
        <v>24000</v>
      </c>
      <c r="N11" s="728">
        <v>1530</v>
      </c>
      <c r="O11" s="732" t="s">
        <v>30</v>
      </c>
      <c r="P11" s="47"/>
      <c r="Q11" s="47"/>
      <c r="R11" s="47"/>
    </row>
    <row r="12" spans="1:18" ht="65.55" customHeight="1" x14ac:dyDescent="0.25">
      <c r="A12" s="45"/>
      <c r="B12" s="386"/>
      <c r="C12" s="45"/>
      <c r="D12" s="278"/>
      <c r="E12" s="313"/>
      <c r="F12" s="382"/>
      <c r="G12" s="383"/>
      <c r="H12" s="281"/>
      <c r="I12" s="281"/>
      <c r="J12" s="282"/>
      <c r="K12" s="282"/>
      <c r="L12" s="278"/>
      <c r="M12" s="384"/>
      <c r="N12" s="384"/>
      <c r="O12" s="280"/>
      <c r="P12" s="47"/>
      <c r="Q12" s="47"/>
      <c r="R12" s="47"/>
    </row>
    <row r="13" spans="1:18" ht="65.55" customHeight="1" x14ac:dyDescent="0.25">
      <c r="A13" s="45"/>
      <c r="B13" s="386"/>
      <c r="C13" s="45"/>
      <c r="D13" s="278"/>
      <c r="E13" s="313"/>
      <c r="F13" s="382"/>
      <c r="G13" s="383"/>
      <c r="H13" s="281"/>
      <c r="I13" s="281"/>
      <c r="J13" s="282"/>
      <c r="K13" s="282"/>
      <c r="L13" s="278"/>
      <c r="M13" s="384"/>
      <c r="N13" s="384"/>
      <c r="O13" s="280"/>
      <c r="P13" s="47"/>
      <c r="Q13" s="47"/>
      <c r="R13" s="47"/>
    </row>
    <row r="14" spans="1:18" ht="65.55" customHeight="1" x14ac:dyDescent="0.25">
      <c r="A14" s="45"/>
      <c r="B14" s="386"/>
      <c r="C14" s="45"/>
      <c r="D14" s="278"/>
      <c r="E14" s="313"/>
      <c r="F14" s="382"/>
      <c r="G14" s="383"/>
      <c r="H14" s="281"/>
      <c r="I14" s="281"/>
      <c r="J14" s="282"/>
      <c r="K14" s="282"/>
      <c r="L14" s="278"/>
      <c r="M14" s="384"/>
      <c r="N14" s="384"/>
      <c r="O14" s="280"/>
      <c r="P14" s="47"/>
      <c r="Q14" s="47"/>
      <c r="R14" s="47"/>
    </row>
    <row r="15" spans="1:18" ht="65.55" customHeight="1" x14ac:dyDescent="0.25">
      <c r="A15" s="45"/>
      <c r="B15" s="386"/>
      <c r="C15" s="45"/>
      <c r="D15" s="278"/>
      <c r="E15" s="313"/>
      <c r="F15" s="382"/>
      <c r="G15" s="383"/>
      <c r="H15" s="315"/>
      <c r="I15" s="315"/>
      <c r="J15" s="314"/>
      <c r="K15" s="314"/>
      <c r="L15" s="316"/>
      <c r="M15" s="384"/>
      <c r="N15" s="384"/>
      <c r="O15" s="280"/>
      <c r="P15" s="47"/>
      <c r="Q15" s="47"/>
      <c r="R15" s="47"/>
    </row>
    <row r="16" spans="1:18" x14ac:dyDescent="0.25">
      <c r="A16" s="387"/>
      <c r="B16" s="387"/>
      <c r="C16" s="387"/>
      <c r="D16" s="388"/>
      <c r="E16" s="389"/>
      <c r="F16" s="390" t="s">
        <v>0</v>
      </c>
      <c r="G16" s="383">
        <f>SUM(G8:G11)</f>
        <v>1</v>
      </c>
      <c r="H16" s="299">
        <f>SUM(H8:H11)</f>
        <v>78000</v>
      </c>
      <c r="I16" s="299">
        <f>SUM(I8:I11)</f>
        <v>36000</v>
      </c>
      <c r="J16" s="299">
        <f>SUM(J8:J11)</f>
        <v>0</v>
      </c>
      <c r="K16" s="299">
        <f>SUM(K8:K11)</f>
        <v>1200</v>
      </c>
      <c r="L16" s="391"/>
      <c r="M16" s="392">
        <f>SUM(M8:M11)</f>
        <v>115200</v>
      </c>
      <c r="N16" s="392">
        <f>SUM(N8:N11)</f>
        <v>5100</v>
      </c>
      <c r="O16" s="393"/>
      <c r="P16" s="47"/>
      <c r="Q16" s="47"/>
      <c r="R16" s="47"/>
    </row>
    <row r="17" spans="1:18" x14ac:dyDescent="0.25">
      <c r="A17" s="283"/>
      <c r="B17" s="284"/>
      <c r="C17" s="284"/>
      <c r="D17" s="284"/>
      <c r="E17" s="284"/>
      <c r="F17" s="394"/>
      <c r="G17" s="285"/>
      <c r="H17" s="285"/>
      <c r="I17" s="285"/>
      <c r="J17" s="285"/>
      <c r="K17" s="285"/>
      <c r="L17" s="285"/>
      <c r="M17" s="867" t="s">
        <v>277</v>
      </c>
      <c r="N17" s="867"/>
      <c r="O17" s="286"/>
      <c r="P17" s="47"/>
      <c r="Q17" s="47"/>
      <c r="R17" s="47"/>
    </row>
  </sheetData>
  <mergeCells count="1">
    <mergeCell ref="M17:N17"/>
  </mergeCells>
  <pageMargins left="0.25" right="0.25" top="0.5" bottom="0.26" header="0.3" footer="0.3"/>
  <pageSetup paperSize="9" scale="71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K36"/>
  <sheetViews>
    <sheetView showGridLines="0" zoomScaleNormal="100" workbookViewId="0">
      <selection activeCell="H92" sqref="H92"/>
    </sheetView>
  </sheetViews>
  <sheetFormatPr defaultColWidth="9" defaultRowHeight="9.75" x14ac:dyDescent="0.25"/>
  <cols>
    <col min="1" max="1" width="15.53125" style="40" customWidth="1"/>
    <col min="2" max="2" width="42.796875" style="40" customWidth="1"/>
    <col min="3" max="3" width="11.796875" style="262" customWidth="1"/>
    <col min="4" max="4" width="11.59765625" style="40" customWidth="1"/>
    <col min="5" max="5" width="29" style="40" customWidth="1"/>
    <col min="6" max="6" width="27.06640625" style="40" customWidth="1"/>
    <col min="7" max="16384" width="9" style="40"/>
  </cols>
  <sheetData>
    <row r="1" spans="1:11" x14ac:dyDescent="0.25">
      <c r="A1" s="260" t="s">
        <v>20</v>
      </c>
      <c r="B1" s="266"/>
      <c r="C1" s="266"/>
      <c r="D1" s="261"/>
      <c r="E1" s="261"/>
      <c r="F1" s="261"/>
      <c r="G1" s="261"/>
      <c r="I1" s="262"/>
      <c r="J1" s="262"/>
      <c r="K1" s="263"/>
    </row>
    <row r="2" spans="1:11" x14ac:dyDescent="0.25">
      <c r="A2" s="76" t="s">
        <v>725</v>
      </c>
      <c r="B2" s="267"/>
      <c r="D2" s="267"/>
      <c r="E2" s="267"/>
    </row>
    <row r="3" spans="1:11" x14ac:dyDescent="0.25">
      <c r="A3" s="267"/>
      <c r="B3" s="267"/>
      <c r="D3" s="267"/>
      <c r="E3" s="267"/>
    </row>
    <row r="4" spans="1:11" x14ac:dyDescent="0.25">
      <c r="A4" s="287" t="s">
        <v>19</v>
      </c>
      <c r="B4" s="10" t="s">
        <v>613</v>
      </c>
      <c r="D4" s="288"/>
      <c r="E4" s="270"/>
    </row>
    <row r="5" spans="1:11" x14ac:dyDescent="0.25">
      <c r="A5" s="287" t="s">
        <v>25</v>
      </c>
      <c r="B5" s="133" t="s">
        <v>256</v>
      </c>
      <c r="D5" s="289"/>
      <c r="E5" s="290"/>
    </row>
    <row r="7" spans="1:11" s="291" customFormat="1" x14ac:dyDescent="0.35">
      <c r="A7" s="400" t="s">
        <v>413</v>
      </c>
      <c r="B7" s="400" t="s">
        <v>414</v>
      </c>
      <c r="C7" s="400" t="s">
        <v>770</v>
      </c>
      <c r="D7" s="400" t="s">
        <v>770</v>
      </c>
      <c r="E7" s="400" t="s">
        <v>773</v>
      </c>
      <c r="F7" s="400" t="s">
        <v>774</v>
      </c>
    </row>
    <row r="8" spans="1:11" s="291" customFormat="1" x14ac:dyDescent="0.35">
      <c r="A8" s="561"/>
      <c r="B8" s="561"/>
      <c r="C8" s="561" t="s">
        <v>163</v>
      </c>
      <c r="D8" s="561"/>
      <c r="E8" s="561" t="s">
        <v>164</v>
      </c>
      <c r="F8" s="561" t="s">
        <v>769</v>
      </c>
    </row>
    <row r="9" spans="1:11" s="291" customFormat="1" x14ac:dyDescent="0.35">
      <c r="A9" s="561"/>
      <c r="B9" s="561"/>
      <c r="C9" s="561" t="s">
        <v>771</v>
      </c>
      <c r="D9" s="561" t="s">
        <v>772</v>
      </c>
      <c r="E9" s="561" t="s">
        <v>195</v>
      </c>
      <c r="F9" s="561" t="s">
        <v>195</v>
      </c>
    </row>
    <row r="10" spans="1:11" s="291" customFormat="1" ht="12.5" customHeight="1" x14ac:dyDescent="0.25">
      <c r="A10" s="736" t="s">
        <v>415</v>
      </c>
      <c r="B10" s="737" t="s">
        <v>416</v>
      </c>
      <c r="C10" s="738">
        <v>4</v>
      </c>
      <c r="D10" s="736" t="s">
        <v>417</v>
      </c>
      <c r="E10" s="736">
        <v>7.45</v>
      </c>
      <c r="F10" s="739">
        <f>C10*E10</f>
        <v>29.8</v>
      </c>
    </row>
    <row r="11" spans="1:11" ht="12.5" customHeight="1" x14ac:dyDescent="0.25">
      <c r="A11" s="736" t="s">
        <v>418</v>
      </c>
      <c r="B11" s="721" t="s">
        <v>419</v>
      </c>
      <c r="C11" s="736">
        <v>2</v>
      </c>
      <c r="D11" s="736" t="s">
        <v>417</v>
      </c>
      <c r="E11" s="740">
        <v>4.16</v>
      </c>
      <c r="F11" s="739">
        <f t="shared" ref="F11:F22" si="0">C11*E11</f>
        <v>8.32</v>
      </c>
    </row>
    <row r="12" spans="1:11" ht="12.5" customHeight="1" x14ac:dyDescent="0.25">
      <c r="A12" s="736" t="s">
        <v>420</v>
      </c>
      <c r="B12" s="721" t="s">
        <v>421</v>
      </c>
      <c r="C12" s="736">
        <v>8</v>
      </c>
      <c r="D12" s="736" t="s">
        <v>422</v>
      </c>
      <c r="E12" s="740">
        <v>2.8</v>
      </c>
      <c r="F12" s="739">
        <f t="shared" si="0"/>
        <v>22.4</v>
      </c>
    </row>
    <row r="13" spans="1:11" ht="12.5" customHeight="1" x14ac:dyDescent="0.25">
      <c r="A13" s="736" t="s">
        <v>423</v>
      </c>
      <c r="B13" s="721" t="s">
        <v>424</v>
      </c>
      <c r="C13" s="736">
        <v>20</v>
      </c>
      <c r="D13" s="736" t="s">
        <v>422</v>
      </c>
      <c r="E13" s="740">
        <v>1.91</v>
      </c>
      <c r="F13" s="739">
        <f t="shared" si="0"/>
        <v>38.199999999999996</v>
      </c>
    </row>
    <row r="14" spans="1:11" ht="12.5" customHeight="1" x14ac:dyDescent="0.25">
      <c r="A14" s="736" t="s">
        <v>425</v>
      </c>
      <c r="B14" s="721" t="s">
        <v>426</v>
      </c>
      <c r="C14" s="736">
        <v>2</v>
      </c>
      <c r="D14" s="736" t="s">
        <v>427</v>
      </c>
      <c r="E14" s="740">
        <v>28.8</v>
      </c>
      <c r="F14" s="739">
        <f t="shared" si="0"/>
        <v>57.6</v>
      </c>
    </row>
    <row r="15" spans="1:11" ht="12.5" customHeight="1" x14ac:dyDescent="0.25">
      <c r="A15" s="736" t="s">
        <v>428</v>
      </c>
      <c r="B15" s="721" t="s">
        <v>429</v>
      </c>
      <c r="C15" s="736">
        <v>2</v>
      </c>
      <c r="D15" s="736" t="s">
        <v>427</v>
      </c>
      <c r="E15" s="740">
        <v>27.15</v>
      </c>
      <c r="F15" s="739">
        <f t="shared" si="0"/>
        <v>54.3</v>
      </c>
    </row>
    <row r="16" spans="1:11" ht="12.5" customHeight="1" x14ac:dyDescent="0.25">
      <c r="A16" s="736" t="s">
        <v>428</v>
      </c>
      <c r="B16" s="721" t="s">
        <v>430</v>
      </c>
      <c r="C16" s="736">
        <v>1</v>
      </c>
      <c r="D16" s="736" t="s">
        <v>431</v>
      </c>
      <c r="E16" s="740">
        <v>6.79</v>
      </c>
      <c r="F16" s="739">
        <f t="shared" si="0"/>
        <v>6.79</v>
      </c>
    </row>
    <row r="17" spans="1:6" ht="12.5" customHeight="1" x14ac:dyDescent="0.25">
      <c r="A17" s="736" t="s">
        <v>432</v>
      </c>
      <c r="B17" s="721" t="s">
        <v>433</v>
      </c>
      <c r="C17" s="736">
        <v>1</v>
      </c>
      <c r="D17" s="736" t="s">
        <v>427</v>
      </c>
      <c r="E17" s="740">
        <v>29.6</v>
      </c>
      <c r="F17" s="739">
        <f t="shared" si="0"/>
        <v>29.6</v>
      </c>
    </row>
    <row r="18" spans="1:6" ht="12.5" customHeight="1" x14ac:dyDescent="0.25">
      <c r="A18" s="736" t="s">
        <v>436</v>
      </c>
      <c r="B18" s="721" t="s">
        <v>437</v>
      </c>
      <c r="C18" s="736">
        <v>3</v>
      </c>
      <c r="D18" s="736" t="s">
        <v>427</v>
      </c>
      <c r="E18" s="740">
        <v>33.6</v>
      </c>
      <c r="F18" s="739">
        <f t="shared" si="0"/>
        <v>100.80000000000001</v>
      </c>
    </row>
    <row r="19" spans="1:6" ht="12.5" customHeight="1" x14ac:dyDescent="0.25">
      <c r="A19" s="736" t="s">
        <v>438</v>
      </c>
      <c r="B19" s="721" t="s">
        <v>439</v>
      </c>
      <c r="C19" s="736">
        <v>1</v>
      </c>
      <c r="D19" s="736" t="s">
        <v>427</v>
      </c>
      <c r="E19" s="740">
        <v>40.85</v>
      </c>
      <c r="F19" s="739">
        <f t="shared" si="0"/>
        <v>40.85</v>
      </c>
    </row>
    <row r="20" spans="1:6" ht="12.5" customHeight="1" x14ac:dyDescent="0.25">
      <c r="A20" s="736" t="s">
        <v>440</v>
      </c>
      <c r="B20" s="721" t="s">
        <v>441</v>
      </c>
      <c r="C20" s="736">
        <v>15</v>
      </c>
      <c r="D20" s="736" t="s">
        <v>427</v>
      </c>
      <c r="E20" s="740">
        <v>9.1999999999999993</v>
      </c>
      <c r="F20" s="739">
        <f t="shared" si="0"/>
        <v>138</v>
      </c>
    </row>
    <row r="21" spans="1:6" ht="12.5" customHeight="1" x14ac:dyDescent="0.25">
      <c r="A21" s="736" t="s">
        <v>442</v>
      </c>
      <c r="B21" s="721" t="s">
        <v>443</v>
      </c>
      <c r="C21" s="736">
        <v>13</v>
      </c>
      <c r="D21" s="736" t="s">
        <v>444</v>
      </c>
      <c r="E21" s="740">
        <v>38.5</v>
      </c>
      <c r="F21" s="739">
        <f t="shared" si="0"/>
        <v>500.5</v>
      </c>
    </row>
    <row r="22" spans="1:6" ht="12.5" customHeight="1" x14ac:dyDescent="0.25">
      <c r="A22" s="736" t="s">
        <v>445</v>
      </c>
      <c r="B22" s="721" t="s">
        <v>446</v>
      </c>
      <c r="C22" s="736">
        <v>5</v>
      </c>
      <c r="D22" s="736" t="s">
        <v>444</v>
      </c>
      <c r="E22" s="740">
        <v>57.2</v>
      </c>
      <c r="F22" s="739">
        <f t="shared" si="0"/>
        <v>286</v>
      </c>
    </row>
    <row r="23" spans="1:6" ht="12.5" customHeight="1" x14ac:dyDescent="0.25">
      <c r="A23" s="736" t="s">
        <v>447</v>
      </c>
      <c r="B23" s="721" t="s">
        <v>448</v>
      </c>
      <c r="C23" s="736">
        <v>11</v>
      </c>
      <c r="D23" s="736" t="s">
        <v>422</v>
      </c>
      <c r="E23" s="741">
        <v>450</v>
      </c>
      <c r="F23" s="739">
        <f t="shared" ref="F23:F34" si="1">C23*E23</f>
        <v>4950</v>
      </c>
    </row>
    <row r="24" spans="1:6" ht="12.5" customHeight="1" x14ac:dyDescent="0.25">
      <c r="A24" s="736" t="s">
        <v>435</v>
      </c>
      <c r="B24" s="721" t="s">
        <v>449</v>
      </c>
      <c r="C24" s="736">
        <v>15</v>
      </c>
      <c r="D24" s="736" t="s">
        <v>422</v>
      </c>
      <c r="E24" s="741">
        <v>250</v>
      </c>
      <c r="F24" s="739">
        <f t="shared" si="1"/>
        <v>3750</v>
      </c>
    </row>
    <row r="25" spans="1:6" ht="12.5" customHeight="1" x14ac:dyDescent="0.25">
      <c r="A25" s="736" t="s">
        <v>450</v>
      </c>
      <c r="B25" s="721" t="s">
        <v>451</v>
      </c>
      <c r="C25" s="736">
        <v>12</v>
      </c>
      <c r="D25" s="736" t="s">
        <v>422</v>
      </c>
      <c r="E25" s="741">
        <v>190</v>
      </c>
      <c r="F25" s="739">
        <f t="shared" si="1"/>
        <v>2280</v>
      </c>
    </row>
    <row r="26" spans="1:6" ht="12.5" customHeight="1" x14ac:dyDescent="0.25">
      <c r="A26" s="736" t="s">
        <v>452</v>
      </c>
      <c r="B26" s="721" t="s">
        <v>453</v>
      </c>
      <c r="C26" s="736">
        <v>9</v>
      </c>
      <c r="D26" s="736" t="s">
        <v>422</v>
      </c>
      <c r="E26" s="741">
        <v>55</v>
      </c>
      <c r="F26" s="739">
        <f t="shared" si="1"/>
        <v>495</v>
      </c>
    </row>
    <row r="27" spans="1:6" ht="12.5" customHeight="1" x14ac:dyDescent="0.25">
      <c r="A27" s="736" t="s">
        <v>454</v>
      </c>
      <c r="B27" s="721" t="s">
        <v>455</v>
      </c>
      <c r="C27" s="736">
        <v>21</v>
      </c>
      <c r="D27" s="736" t="s">
        <v>422</v>
      </c>
      <c r="E27" s="741">
        <v>230</v>
      </c>
      <c r="F27" s="739">
        <f t="shared" si="1"/>
        <v>4830</v>
      </c>
    </row>
    <row r="28" spans="1:6" ht="12.5" customHeight="1" x14ac:dyDescent="0.25">
      <c r="A28" s="736" t="s">
        <v>456</v>
      </c>
      <c r="B28" s="721" t="s">
        <v>457</v>
      </c>
      <c r="C28" s="736">
        <v>18</v>
      </c>
      <c r="D28" s="736" t="s">
        <v>422</v>
      </c>
      <c r="E28" s="741">
        <v>450</v>
      </c>
      <c r="F28" s="739">
        <f t="shared" si="1"/>
        <v>8100</v>
      </c>
    </row>
    <row r="29" spans="1:6" ht="12.5" customHeight="1" x14ac:dyDescent="0.25">
      <c r="A29" s="736" t="s">
        <v>458</v>
      </c>
      <c r="B29" s="721" t="s">
        <v>459</v>
      </c>
      <c r="C29" s="736">
        <v>14</v>
      </c>
      <c r="D29" s="736" t="s">
        <v>422</v>
      </c>
      <c r="E29" s="741">
        <v>190</v>
      </c>
      <c r="F29" s="739">
        <f t="shared" si="1"/>
        <v>2660</v>
      </c>
    </row>
    <row r="30" spans="1:6" ht="12.5" customHeight="1" x14ac:dyDescent="0.25">
      <c r="A30" s="736" t="s">
        <v>460</v>
      </c>
      <c r="B30" s="721" t="s">
        <v>461</v>
      </c>
      <c r="C30" s="736">
        <v>10</v>
      </c>
      <c r="D30" s="736" t="s">
        <v>422</v>
      </c>
      <c r="E30" s="741">
        <v>12</v>
      </c>
      <c r="F30" s="739">
        <f t="shared" si="1"/>
        <v>120</v>
      </c>
    </row>
    <row r="31" spans="1:6" ht="12.5" customHeight="1" x14ac:dyDescent="0.25">
      <c r="A31" s="736" t="s">
        <v>462</v>
      </c>
      <c r="B31" s="721" t="s">
        <v>463</v>
      </c>
      <c r="C31" s="736">
        <v>5</v>
      </c>
      <c r="D31" s="736" t="s">
        <v>417</v>
      </c>
      <c r="E31" s="741">
        <v>35</v>
      </c>
      <c r="F31" s="739">
        <f t="shared" si="1"/>
        <v>175</v>
      </c>
    </row>
    <row r="32" spans="1:6" ht="12.5" customHeight="1" x14ac:dyDescent="0.25">
      <c r="A32" s="736" t="s">
        <v>464</v>
      </c>
      <c r="B32" s="721" t="s">
        <v>465</v>
      </c>
      <c r="C32" s="736">
        <v>18</v>
      </c>
      <c r="D32" s="736" t="s">
        <v>417</v>
      </c>
      <c r="E32" s="741">
        <v>6.95</v>
      </c>
      <c r="F32" s="739">
        <f t="shared" si="1"/>
        <v>125.10000000000001</v>
      </c>
    </row>
    <row r="33" spans="1:7" ht="12.5" customHeight="1" x14ac:dyDescent="0.25">
      <c r="A33" s="736" t="s">
        <v>466</v>
      </c>
      <c r="B33" s="721" t="s">
        <v>467</v>
      </c>
      <c r="C33" s="736">
        <v>12</v>
      </c>
      <c r="D33" s="736" t="s">
        <v>422</v>
      </c>
      <c r="E33" s="741">
        <v>20.25</v>
      </c>
      <c r="F33" s="739">
        <f t="shared" si="1"/>
        <v>243</v>
      </c>
    </row>
    <row r="34" spans="1:7" ht="12.5" customHeight="1" x14ac:dyDescent="0.25">
      <c r="A34" s="736" t="s">
        <v>434</v>
      </c>
      <c r="B34" s="721" t="s">
        <v>468</v>
      </c>
      <c r="C34" s="736">
        <v>15</v>
      </c>
      <c r="D34" s="736" t="s">
        <v>417</v>
      </c>
      <c r="E34" s="741">
        <v>24</v>
      </c>
      <c r="F34" s="739">
        <f t="shared" si="1"/>
        <v>360</v>
      </c>
    </row>
    <row r="35" spans="1:7" x14ac:dyDescent="0.25">
      <c r="A35" s="293"/>
      <c r="C35" s="293"/>
      <c r="D35" s="293"/>
      <c r="E35" s="412" t="s">
        <v>0</v>
      </c>
      <c r="F35" s="292">
        <f>SUM(F10:F34)</f>
        <v>29401.26</v>
      </c>
      <c r="G35" s="294"/>
    </row>
    <row r="36" spans="1:7" x14ac:dyDescent="0.25">
      <c r="F36" s="51" t="s">
        <v>274</v>
      </c>
      <c r="G36" s="294"/>
    </row>
  </sheetData>
  <pageMargins left="0.25" right="0.25" top="0.5" bottom="0.26" header="0.3" footer="0.3"/>
  <pageSetup paperSize="9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34"/>
  <sheetViews>
    <sheetView showGridLines="0" zoomScaleNormal="100" zoomScaleSheetLayoutView="100" zoomScalePageLayoutView="84" workbookViewId="0">
      <selection activeCell="H92" sqref="H92"/>
    </sheetView>
  </sheetViews>
  <sheetFormatPr defaultColWidth="8.73046875" defaultRowHeight="9.75" x14ac:dyDescent="0.25"/>
  <cols>
    <col min="1" max="1" width="17.265625" style="40" customWidth="1"/>
    <col min="2" max="2" width="24.73046875" style="40" customWidth="1"/>
    <col min="3" max="3" width="14.53125" style="40" customWidth="1"/>
    <col min="4" max="5" width="13.9296875" style="40" customWidth="1"/>
    <col min="6" max="6" width="13.9296875" style="42" customWidth="1"/>
    <col min="7" max="7" width="10.796875" style="42" customWidth="1"/>
    <col min="8" max="8" width="25.06640625" style="42" customWidth="1"/>
    <col min="9" max="11" width="10.33203125" style="40" customWidth="1"/>
    <col min="12" max="16384" width="8.73046875" style="40"/>
  </cols>
  <sheetData>
    <row r="1" spans="1:11" x14ac:dyDescent="0.25">
      <c r="A1" s="260" t="s">
        <v>20</v>
      </c>
      <c r="B1" s="261"/>
      <c r="C1" s="261"/>
      <c r="D1" s="261"/>
      <c r="F1" s="41"/>
      <c r="G1" s="41"/>
      <c r="H1" s="41"/>
    </row>
    <row r="2" spans="1:11" x14ac:dyDescent="0.25">
      <c r="A2" s="268" t="s">
        <v>726</v>
      </c>
      <c r="B2" s="267"/>
      <c r="C2" s="267"/>
      <c r="D2" s="267"/>
      <c r="F2" s="41"/>
      <c r="G2" s="41"/>
      <c r="H2" s="41"/>
    </row>
    <row r="3" spans="1:11" x14ac:dyDescent="0.25">
      <c r="A3" s="267"/>
      <c r="C3" s="267"/>
      <c r="D3" s="267"/>
      <c r="F3" s="41"/>
      <c r="G3" s="41"/>
      <c r="H3" s="41"/>
    </row>
    <row r="4" spans="1:11" x14ac:dyDescent="0.25">
      <c r="A4" s="268" t="s">
        <v>19</v>
      </c>
      <c r="B4" s="375" t="s">
        <v>830</v>
      </c>
      <c r="C4" s="277"/>
      <c r="D4" s="277"/>
      <c r="E4" s="271"/>
    </row>
    <row r="5" spans="1:11" x14ac:dyDescent="0.25">
      <c r="A5" s="20" t="s">
        <v>27</v>
      </c>
      <c r="B5" s="43" t="s">
        <v>275</v>
      </c>
      <c r="E5" s="271"/>
    </row>
    <row r="6" spans="1:11" x14ac:dyDescent="0.25">
      <c r="A6" s="268"/>
      <c r="B6" s="268"/>
      <c r="C6" s="268"/>
      <c r="D6" s="268"/>
      <c r="F6" s="44"/>
      <c r="G6" s="44"/>
      <c r="H6" s="44"/>
    </row>
    <row r="7" spans="1:11" ht="35.549999999999997" customHeight="1" x14ac:dyDescent="0.25">
      <c r="A7" s="335" t="s">
        <v>43</v>
      </c>
      <c r="B7" s="335" t="s">
        <v>147</v>
      </c>
      <c r="C7" s="334" t="s">
        <v>687</v>
      </c>
      <c r="D7" s="334" t="s">
        <v>790</v>
      </c>
      <c r="E7" s="334" t="s">
        <v>791</v>
      </c>
      <c r="F7" s="334" t="s">
        <v>792</v>
      </c>
      <c r="G7" s="560" t="s">
        <v>793</v>
      </c>
      <c r="H7" s="335" t="s">
        <v>775</v>
      </c>
      <c r="I7" s="335" t="s">
        <v>794</v>
      </c>
      <c r="J7" s="335" t="s">
        <v>795</v>
      </c>
      <c r="K7" s="335" t="s">
        <v>796</v>
      </c>
    </row>
    <row r="8" spans="1:11" s="47" customFormat="1" ht="21.5" customHeight="1" x14ac:dyDescent="0.25">
      <c r="A8" s="742" t="s">
        <v>688</v>
      </c>
      <c r="B8" s="743" t="s">
        <v>689</v>
      </c>
      <c r="C8" s="744" t="s">
        <v>278</v>
      </c>
      <c r="D8" s="745">
        <v>354</v>
      </c>
      <c r="E8" s="745">
        <v>450</v>
      </c>
      <c r="F8" s="745">
        <v>6000</v>
      </c>
      <c r="G8" s="746">
        <v>2300</v>
      </c>
      <c r="H8" s="747" t="s">
        <v>690</v>
      </c>
      <c r="I8" s="748">
        <f>SUM(D8:G8)</f>
        <v>9104</v>
      </c>
      <c r="J8" s="748"/>
      <c r="K8" s="748">
        <v>9104</v>
      </c>
    </row>
    <row r="9" spans="1:11" s="47" customFormat="1" ht="15.5" customHeight="1" x14ac:dyDescent="0.25">
      <c r="A9" s="744" t="s">
        <v>691</v>
      </c>
      <c r="B9" s="743" t="s">
        <v>689</v>
      </c>
      <c r="C9" s="749" t="s">
        <v>114</v>
      </c>
      <c r="D9" s="745">
        <v>879</v>
      </c>
      <c r="E9" s="745">
        <v>600</v>
      </c>
      <c r="F9" s="745">
        <v>500</v>
      </c>
      <c r="G9" s="746">
        <v>200</v>
      </c>
      <c r="H9" s="750" t="s">
        <v>692</v>
      </c>
      <c r="I9" s="748">
        <f t="shared" ref="I9:I13" si="0">SUM(D9:G9)</f>
        <v>2179</v>
      </c>
      <c r="J9" s="748">
        <v>1979</v>
      </c>
      <c r="K9" s="748">
        <v>200</v>
      </c>
    </row>
    <row r="10" spans="1:11" s="47" customFormat="1" ht="15.5" customHeight="1" x14ac:dyDescent="0.25">
      <c r="A10" s="744" t="s">
        <v>693</v>
      </c>
      <c r="B10" s="749" t="s">
        <v>694</v>
      </c>
      <c r="C10" s="749" t="s">
        <v>278</v>
      </c>
      <c r="D10" s="745">
        <v>163</v>
      </c>
      <c r="E10" s="751">
        <v>350</v>
      </c>
      <c r="F10" s="751">
        <v>540</v>
      </c>
      <c r="G10" s="746">
        <v>300</v>
      </c>
      <c r="H10" s="752" t="s">
        <v>692</v>
      </c>
      <c r="I10" s="748">
        <f t="shared" si="0"/>
        <v>1353</v>
      </c>
      <c r="J10" s="748"/>
      <c r="K10" s="748">
        <v>1353</v>
      </c>
    </row>
    <row r="11" spans="1:11" s="47" customFormat="1" ht="15.5" customHeight="1" x14ac:dyDescent="0.25">
      <c r="A11" s="749" t="s">
        <v>695</v>
      </c>
      <c r="B11" s="743" t="s">
        <v>689</v>
      </c>
      <c r="C11" s="749" t="s">
        <v>114</v>
      </c>
      <c r="D11" s="751">
        <v>863</v>
      </c>
      <c r="E11" s="751">
        <v>400</v>
      </c>
      <c r="F11" s="751">
        <v>3000</v>
      </c>
      <c r="G11" s="751">
        <v>0</v>
      </c>
      <c r="H11" s="752"/>
      <c r="I11" s="748">
        <f t="shared" si="0"/>
        <v>4263</v>
      </c>
      <c r="J11" s="748">
        <v>4263</v>
      </c>
      <c r="K11" s="748"/>
    </row>
    <row r="12" spans="1:11" ht="15.5" customHeight="1" x14ac:dyDescent="0.25">
      <c r="A12" s="749" t="s">
        <v>696</v>
      </c>
      <c r="B12" s="749" t="s">
        <v>58</v>
      </c>
      <c r="C12" s="749" t="s">
        <v>278</v>
      </c>
      <c r="D12" s="751">
        <v>126</v>
      </c>
      <c r="E12" s="751">
        <v>600</v>
      </c>
      <c r="F12" s="751">
        <v>1000</v>
      </c>
      <c r="G12" s="751">
        <v>300</v>
      </c>
      <c r="H12" s="752" t="s">
        <v>697</v>
      </c>
      <c r="I12" s="748">
        <f t="shared" si="0"/>
        <v>2026</v>
      </c>
      <c r="J12" s="748"/>
      <c r="K12" s="748">
        <v>2026</v>
      </c>
    </row>
    <row r="13" spans="1:11" ht="15.5" customHeight="1" x14ac:dyDescent="0.25">
      <c r="A13" s="744" t="s">
        <v>197</v>
      </c>
      <c r="B13" s="743" t="s">
        <v>689</v>
      </c>
      <c r="C13" s="744" t="s">
        <v>114</v>
      </c>
      <c r="D13" s="745">
        <v>500</v>
      </c>
      <c r="E13" s="751">
        <v>0</v>
      </c>
      <c r="F13" s="751">
        <v>0</v>
      </c>
      <c r="G13" s="746">
        <v>0</v>
      </c>
      <c r="H13" s="752"/>
      <c r="I13" s="748">
        <f t="shared" si="0"/>
        <v>500</v>
      </c>
      <c r="J13" s="748">
        <v>500</v>
      </c>
      <c r="K13" s="748"/>
    </row>
    <row r="14" spans="1:11" ht="15.5" customHeight="1" x14ac:dyDescent="0.25">
      <c r="A14" s="386"/>
      <c r="B14" s="386"/>
      <c r="C14" s="45"/>
      <c r="D14" s="258"/>
      <c r="E14" s="258"/>
      <c r="F14" s="258"/>
      <c r="G14" s="258"/>
      <c r="H14" s="258"/>
      <c r="I14" s="46"/>
      <c r="J14" s="46"/>
      <c r="K14" s="46"/>
    </row>
    <row r="15" spans="1:11" ht="15.5" customHeight="1" x14ac:dyDescent="0.25">
      <c r="A15" s="386"/>
      <c r="B15" s="386"/>
      <c r="C15" s="45"/>
      <c r="D15" s="258"/>
      <c r="E15" s="258"/>
      <c r="F15" s="258"/>
      <c r="G15" s="258"/>
      <c r="H15" s="258"/>
      <c r="I15" s="46"/>
      <c r="J15" s="46"/>
      <c r="K15" s="46"/>
    </row>
    <row r="16" spans="1:11" ht="15.5" customHeight="1" x14ac:dyDescent="0.25">
      <c r="A16" s="386"/>
      <c r="B16" s="386"/>
      <c r="C16" s="45"/>
      <c r="D16" s="258"/>
      <c r="E16" s="258"/>
      <c r="F16" s="258"/>
      <c r="G16" s="258"/>
      <c r="H16" s="258"/>
      <c r="I16" s="552"/>
      <c r="J16" s="552"/>
      <c r="K16" s="552"/>
    </row>
    <row r="17" spans="1:11" ht="15.5" customHeight="1" x14ac:dyDescent="0.25">
      <c r="A17" s="386"/>
      <c r="B17" s="386"/>
      <c r="C17" s="45"/>
      <c r="D17" s="258"/>
      <c r="E17" s="258"/>
      <c r="F17" s="258"/>
      <c r="G17" s="258"/>
      <c r="H17" s="258"/>
      <c r="I17" s="552"/>
      <c r="J17" s="552"/>
      <c r="K17" s="552"/>
    </row>
    <row r="18" spans="1:11" ht="15.5" customHeight="1" x14ac:dyDescent="0.25">
      <c r="A18" s="386"/>
      <c r="B18" s="386"/>
      <c r="C18" s="45"/>
      <c r="D18" s="258"/>
      <c r="E18" s="258"/>
      <c r="F18" s="258"/>
      <c r="G18" s="258"/>
      <c r="H18" s="258"/>
      <c r="I18" s="552"/>
      <c r="J18" s="552"/>
      <c r="K18" s="552"/>
    </row>
    <row r="19" spans="1:11" ht="15.5" customHeight="1" x14ac:dyDescent="0.25">
      <c r="A19" s="386"/>
      <c r="B19" s="386"/>
      <c r="C19" s="45"/>
      <c r="D19" s="258"/>
      <c r="E19" s="258"/>
      <c r="F19" s="258"/>
      <c r="G19" s="258"/>
      <c r="H19" s="258"/>
      <c r="I19" s="46"/>
      <c r="J19" s="46"/>
      <c r="K19" s="46"/>
    </row>
    <row r="20" spans="1:11" ht="15.5" customHeight="1" x14ac:dyDescent="0.25">
      <c r="A20" s="386"/>
      <c r="B20" s="386"/>
      <c r="C20" s="45"/>
      <c r="D20" s="258"/>
      <c r="E20" s="258"/>
      <c r="F20" s="258"/>
      <c r="G20" s="258"/>
      <c r="H20" s="258"/>
      <c r="I20" s="46"/>
      <c r="J20" s="46"/>
      <c r="K20" s="46"/>
    </row>
    <row r="21" spans="1:11" ht="15.5" customHeight="1" x14ac:dyDescent="0.25">
      <c r="A21" s="336"/>
      <c r="B21" s="336"/>
      <c r="C21" s="49"/>
      <c r="D21" s="258"/>
      <c r="E21" s="258"/>
      <c r="F21" s="46"/>
      <c r="G21" s="258"/>
      <c r="H21" s="50"/>
      <c r="I21" s="46"/>
      <c r="J21" s="46"/>
      <c r="K21" s="46"/>
    </row>
    <row r="22" spans="1:11" ht="15.5" customHeight="1" x14ac:dyDescent="0.25">
      <c r="A22" s="336"/>
      <c r="B22" s="336"/>
      <c r="C22" s="49"/>
      <c r="D22" s="258"/>
      <c r="E22" s="258"/>
      <c r="F22" s="46"/>
      <c r="G22" s="258"/>
      <c r="H22" s="50"/>
      <c r="I22" s="46"/>
      <c r="J22" s="46"/>
      <c r="K22" s="46"/>
    </row>
    <row r="23" spans="1:11" ht="15.5" customHeight="1" x14ac:dyDescent="0.25">
      <c r="A23" s="336"/>
      <c r="B23" s="336"/>
      <c r="C23" s="49"/>
      <c r="D23" s="258"/>
      <c r="E23" s="258"/>
      <c r="F23" s="46"/>
      <c r="G23" s="258"/>
      <c r="H23" s="50"/>
      <c r="I23" s="46"/>
      <c r="J23" s="46"/>
      <c r="K23" s="46"/>
    </row>
    <row r="24" spans="1:11" ht="15.5" customHeight="1" x14ac:dyDescent="0.25">
      <c r="A24" s="336"/>
      <c r="B24" s="336"/>
      <c r="C24" s="49"/>
      <c r="D24" s="258"/>
      <c r="E24" s="258"/>
      <c r="F24" s="46"/>
      <c r="G24" s="258"/>
      <c r="H24" s="50"/>
      <c r="I24" s="46"/>
      <c r="J24" s="46"/>
      <c r="K24" s="46"/>
    </row>
    <row r="25" spans="1:11" ht="15.5" customHeight="1" x14ac:dyDescent="0.25">
      <c r="A25" s="337"/>
      <c r="B25" s="337"/>
      <c r="C25" s="45"/>
      <c r="D25" s="258"/>
      <c r="E25" s="258"/>
      <c r="F25" s="46"/>
      <c r="G25" s="258"/>
      <c r="H25" s="50"/>
      <c r="I25" s="46"/>
      <c r="J25" s="46"/>
      <c r="K25" s="46"/>
    </row>
    <row r="26" spans="1:11" ht="15.5" customHeight="1" x14ac:dyDescent="0.25">
      <c r="A26" s="337"/>
      <c r="B26" s="337"/>
      <c r="C26" s="45"/>
      <c r="D26" s="258"/>
      <c r="E26" s="258"/>
      <c r="F26" s="46"/>
      <c r="G26" s="258"/>
      <c r="H26" s="50"/>
      <c r="I26" s="46"/>
      <c r="J26" s="46"/>
      <c r="K26" s="46"/>
    </row>
    <row r="27" spans="1:11" ht="15.5" customHeight="1" x14ac:dyDescent="0.25">
      <c r="A27" s="337"/>
      <c r="B27" s="337"/>
      <c r="C27" s="45"/>
      <c r="D27" s="258"/>
      <c r="E27" s="258"/>
      <c r="F27" s="46"/>
      <c r="G27" s="258"/>
      <c r="H27" s="50"/>
      <c r="I27" s="46"/>
      <c r="J27" s="46"/>
      <c r="K27" s="46"/>
    </row>
    <row r="28" spans="1:11" ht="15.5" customHeight="1" x14ac:dyDescent="0.25">
      <c r="A28" s="337"/>
      <c r="B28" s="337"/>
      <c r="C28" s="45"/>
      <c r="D28" s="258"/>
      <c r="E28" s="258"/>
      <c r="F28" s="46"/>
      <c r="G28" s="258"/>
      <c r="H28" s="50"/>
      <c r="I28" s="46"/>
      <c r="J28" s="46"/>
      <c r="K28" s="46"/>
    </row>
    <row r="29" spans="1:11" ht="15.5" customHeight="1" x14ac:dyDescent="0.25">
      <c r="A29" s="337"/>
      <c r="B29" s="337"/>
      <c r="C29" s="45"/>
      <c r="D29" s="258"/>
      <c r="E29" s="258"/>
      <c r="F29" s="46"/>
      <c r="G29" s="258"/>
      <c r="H29" s="50"/>
      <c r="I29" s="46"/>
      <c r="J29" s="46"/>
      <c r="K29" s="46"/>
    </row>
    <row r="30" spans="1:11" ht="15.5" customHeight="1" x14ac:dyDescent="0.25">
      <c r="A30" s="337"/>
      <c r="B30" s="337"/>
      <c r="C30" s="45"/>
      <c r="D30" s="258"/>
      <c r="E30" s="258"/>
      <c r="F30" s="46"/>
      <c r="G30" s="258"/>
      <c r="H30" s="50"/>
      <c r="I30" s="46"/>
      <c r="J30" s="46"/>
      <c r="K30" s="46"/>
    </row>
    <row r="31" spans="1:11" ht="15.5" customHeight="1" x14ac:dyDescent="0.25">
      <c r="A31" s="386"/>
      <c r="B31" s="386"/>
      <c r="C31" s="45"/>
      <c r="D31" s="258"/>
      <c r="E31" s="258"/>
      <c r="F31" s="258"/>
      <c r="G31" s="258"/>
      <c r="H31" s="258"/>
      <c r="I31" s="46"/>
      <c r="J31" s="46"/>
      <c r="K31" s="46"/>
    </row>
    <row r="32" spans="1:11" ht="15.5" customHeight="1" x14ac:dyDescent="0.25">
      <c r="A32" s="399"/>
      <c r="B32" s="399"/>
      <c r="C32" s="414"/>
      <c r="D32" s="402"/>
      <c r="E32" s="402"/>
      <c r="F32" s="402"/>
      <c r="G32" s="258"/>
      <c r="H32" s="258"/>
      <c r="I32" s="46"/>
      <c r="J32" s="46"/>
      <c r="K32" s="46"/>
    </row>
    <row r="33" spans="1:11" x14ac:dyDescent="0.25">
      <c r="A33" s="440"/>
      <c r="B33" s="440"/>
      <c r="C33" s="440"/>
      <c r="D33" s="440"/>
      <c r="E33" s="440"/>
      <c r="F33" s="440"/>
      <c r="G33" s="440"/>
      <c r="H33" s="411" t="s">
        <v>0</v>
      </c>
      <c r="I33" s="563">
        <f>SUM(I8:I13)</f>
        <v>19425</v>
      </c>
      <c r="J33" s="563">
        <f t="shared" ref="J33:K33" si="1">SUM(J8:J13)</f>
        <v>6742</v>
      </c>
      <c r="K33" s="563">
        <f t="shared" si="1"/>
        <v>12683</v>
      </c>
    </row>
    <row r="34" spans="1:11" x14ac:dyDescent="0.25">
      <c r="A34" s="47"/>
      <c r="B34" s="47"/>
      <c r="C34" s="47"/>
      <c r="D34" s="47"/>
      <c r="E34" s="47"/>
      <c r="F34" s="47"/>
      <c r="G34" s="385"/>
      <c r="H34" s="47"/>
      <c r="I34" s="395" t="s">
        <v>259</v>
      </c>
      <c r="J34" s="47"/>
      <c r="K34" s="47"/>
    </row>
  </sheetData>
  <pageMargins left="0.25" right="0.25" top="0.5" bottom="0.26" header="0.3" footer="0.3"/>
  <pageSetup paperSize="9" scale="84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40"/>
  <sheetViews>
    <sheetView showGridLines="0" zoomScaleNormal="100" zoomScaleSheetLayoutView="78" zoomScalePageLayoutView="80" workbookViewId="0">
      <selection activeCell="H92" sqref="H92"/>
    </sheetView>
  </sheetViews>
  <sheetFormatPr defaultColWidth="9" defaultRowHeight="9.75" x14ac:dyDescent="0.25"/>
  <cols>
    <col min="1" max="1" width="10.265625" style="58" customWidth="1"/>
    <col min="2" max="2" width="9" style="54" customWidth="1"/>
    <col min="3" max="3" width="23.796875" style="54" customWidth="1"/>
    <col min="4" max="4" width="13.06640625" style="59" customWidth="1"/>
    <col min="5" max="5" width="21.265625" style="56" customWidth="1"/>
    <col min="6" max="6" width="15.9296875" style="56" customWidth="1"/>
    <col min="7" max="11" width="12.33203125" style="54" customWidth="1"/>
    <col min="12" max="12" width="15.9296875" style="54" customWidth="1"/>
    <col min="13" max="13" width="12.33203125" style="54" customWidth="1"/>
    <col min="14" max="15" width="12.33203125" style="42" customWidth="1"/>
    <col min="16" max="16" width="26.59765625" style="56" customWidth="1"/>
    <col min="17" max="43" width="12.73046875" style="56" customWidth="1"/>
    <col min="44" max="16384" width="9" style="56"/>
  </cols>
  <sheetData>
    <row r="1" spans="1:16" x14ac:dyDescent="0.25">
      <c r="A1" s="52" t="s">
        <v>20</v>
      </c>
      <c r="B1" s="53"/>
      <c r="D1" s="55"/>
      <c r="N1" s="41"/>
      <c r="O1" s="41"/>
    </row>
    <row r="2" spans="1:16" x14ac:dyDescent="0.25">
      <c r="A2" s="57" t="s">
        <v>727</v>
      </c>
      <c r="N2" s="41"/>
      <c r="O2" s="41"/>
    </row>
    <row r="3" spans="1:16" x14ac:dyDescent="0.25">
      <c r="A3" s="59"/>
      <c r="N3" s="41"/>
      <c r="O3" s="41"/>
    </row>
    <row r="4" spans="1:16" x14ac:dyDescent="0.25">
      <c r="A4" s="60" t="s">
        <v>19</v>
      </c>
      <c r="B4" s="10" t="s">
        <v>613</v>
      </c>
      <c r="E4" s="62"/>
      <c r="F4" s="62"/>
      <c r="G4" s="62"/>
      <c r="H4" s="62"/>
      <c r="I4" s="62"/>
      <c r="J4" s="62"/>
      <c r="K4" s="62"/>
      <c r="L4" s="62"/>
      <c r="M4" s="62"/>
    </row>
    <row r="5" spans="1:16" x14ac:dyDescent="0.25">
      <c r="A5" s="60" t="s">
        <v>25</v>
      </c>
      <c r="B5" s="43" t="s">
        <v>276</v>
      </c>
      <c r="E5" s="62"/>
      <c r="F5" s="62"/>
      <c r="G5" s="62"/>
      <c r="H5" s="62"/>
      <c r="I5" s="62"/>
      <c r="J5" s="62"/>
      <c r="K5" s="62"/>
      <c r="L5" s="62"/>
      <c r="M5" s="62"/>
    </row>
    <row r="6" spans="1:16" x14ac:dyDescent="0.25">
      <c r="A6" s="61"/>
      <c r="B6" s="43"/>
      <c r="E6" s="62"/>
      <c r="F6" s="62"/>
      <c r="G6" s="62"/>
      <c r="H6" s="62"/>
      <c r="I6" s="62"/>
      <c r="J6" s="62"/>
      <c r="K6" s="62"/>
      <c r="L6" s="62"/>
      <c r="M6" s="62"/>
      <c r="N6" s="44"/>
      <c r="O6" s="44"/>
    </row>
    <row r="7" spans="1:16" ht="39" customHeight="1" x14ac:dyDescent="0.25">
      <c r="A7" s="149" t="s">
        <v>79</v>
      </c>
      <c r="B7" s="149" t="s">
        <v>78</v>
      </c>
      <c r="C7" s="150" t="s">
        <v>32</v>
      </c>
      <c r="D7" s="153" t="s">
        <v>4</v>
      </c>
      <c r="E7" s="150" t="s">
        <v>171</v>
      </c>
      <c r="F7" s="150" t="s">
        <v>172</v>
      </c>
      <c r="G7" s="150" t="s">
        <v>797</v>
      </c>
      <c r="H7" s="150" t="s">
        <v>798</v>
      </c>
      <c r="I7" s="150" t="s">
        <v>799</v>
      </c>
      <c r="J7" s="150" t="s">
        <v>800</v>
      </c>
      <c r="K7" s="149" t="s">
        <v>801</v>
      </c>
      <c r="L7" s="149" t="s">
        <v>110</v>
      </c>
      <c r="M7" s="150" t="s">
        <v>784</v>
      </c>
      <c r="N7" s="561" t="s">
        <v>795</v>
      </c>
      <c r="O7" s="561" t="s">
        <v>796</v>
      </c>
    </row>
    <row r="8" spans="1:16" ht="22.05" customHeight="1" x14ac:dyDescent="0.25">
      <c r="A8" s="753" t="s">
        <v>476</v>
      </c>
      <c r="B8" s="754" t="s">
        <v>114</v>
      </c>
      <c r="C8" s="755" t="s">
        <v>44</v>
      </c>
      <c r="D8" s="756" t="s">
        <v>33</v>
      </c>
      <c r="E8" s="757" t="s">
        <v>120</v>
      </c>
      <c r="F8" s="753" t="s">
        <v>118</v>
      </c>
      <c r="G8" s="739">
        <v>305</v>
      </c>
      <c r="H8" s="739">
        <v>250</v>
      </c>
      <c r="I8" s="739">
        <f>35*2</f>
        <v>70</v>
      </c>
      <c r="J8" s="739">
        <v>0</v>
      </c>
      <c r="K8" s="739">
        <v>100</v>
      </c>
      <c r="L8" s="758" t="s">
        <v>36</v>
      </c>
      <c r="M8" s="739">
        <f>SUM(G8:K8)</f>
        <v>725</v>
      </c>
      <c r="N8" s="759">
        <f>M8</f>
        <v>725</v>
      </c>
      <c r="O8" s="759"/>
      <c r="P8" s="67"/>
    </row>
    <row r="9" spans="1:16" s="68" customFormat="1" ht="22.05" customHeight="1" x14ac:dyDescent="0.25">
      <c r="A9" s="753" t="s">
        <v>477</v>
      </c>
      <c r="B9" s="754" t="s">
        <v>114</v>
      </c>
      <c r="C9" s="754" t="s">
        <v>45</v>
      </c>
      <c r="D9" s="756" t="s">
        <v>5</v>
      </c>
      <c r="E9" s="757" t="s">
        <v>13</v>
      </c>
      <c r="F9" s="753" t="s">
        <v>118</v>
      </c>
      <c r="G9" s="739">
        <v>500</v>
      </c>
      <c r="H9" s="739">
        <f>325*2</f>
        <v>650</v>
      </c>
      <c r="I9" s="739">
        <v>150</v>
      </c>
      <c r="J9" s="739">
        <v>350</v>
      </c>
      <c r="K9" s="739">
        <v>0</v>
      </c>
      <c r="L9" s="758"/>
      <c r="M9" s="739">
        <f t="shared" ref="M9:M11" si="0">SUM(G9:K9)</f>
        <v>1650</v>
      </c>
      <c r="N9" s="759">
        <f>M9</f>
        <v>1650</v>
      </c>
      <c r="O9" s="759"/>
    </row>
    <row r="10" spans="1:16" s="70" customFormat="1" ht="22.05" customHeight="1" x14ac:dyDescent="0.25">
      <c r="A10" s="760" t="s">
        <v>478</v>
      </c>
      <c r="B10" s="761" t="s">
        <v>115</v>
      </c>
      <c r="C10" s="761" t="s">
        <v>116</v>
      </c>
      <c r="D10" s="762" t="s">
        <v>117</v>
      </c>
      <c r="E10" s="763" t="s">
        <v>121</v>
      </c>
      <c r="F10" s="764" t="s">
        <v>119</v>
      </c>
      <c r="G10" s="765">
        <v>700</v>
      </c>
      <c r="H10" s="766">
        <v>0</v>
      </c>
      <c r="I10" s="766">
        <v>0</v>
      </c>
      <c r="J10" s="766">
        <v>0</v>
      </c>
      <c r="K10" s="765"/>
      <c r="L10" s="767"/>
      <c r="M10" s="766">
        <f t="shared" si="0"/>
        <v>700</v>
      </c>
      <c r="N10" s="759">
        <f>G10</f>
        <v>700</v>
      </c>
      <c r="O10" s="759"/>
    </row>
    <row r="11" spans="1:16" s="70" customFormat="1" ht="22.05" customHeight="1" x14ac:dyDescent="0.25">
      <c r="A11" s="760" t="s">
        <v>479</v>
      </c>
      <c r="B11" s="761" t="s">
        <v>480</v>
      </c>
      <c r="C11" s="761" t="s">
        <v>698</v>
      </c>
      <c r="D11" s="762" t="s">
        <v>481</v>
      </c>
      <c r="E11" s="763" t="s">
        <v>482</v>
      </c>
      <c r="F11" s="764" t="s">
        <v>118</v>
      </c>
      <c r="G11" s="765">
        <v>2000</v>
      </c>
      <c r="H11" s="766">
        <v>7000</v>
      </c>
      <c r="I11" s="766">
        <v>1000</v>
      </c>
      <c r="J11" s="766">
        <v>10000</v>
      </c>
      <c r="K11" s="765"/>
      <c r="L11" s="767"/>
      <c r="M11" s="766">
        <f t="shared" si="0"/>
        <v>20000</v>
      </c>
      <c r="N11" s="759"/>
      <c r="O11" s="759">
        <v>20000</v>
      </c>
    </row>
    <row r="12" spans="1:16" s="70" customFormat="1" ht="22.05" customHeight="1" x14ac:dyDescent="0.25">
      <c r="A12" s="80"/>
      <c r="B12" s="81"/>
      <c r="C12" s="81"/>
      <c r="D12" s="312"/>
      <c r="E12" s="82"/>
      <c r="F12" s="310"/>
      <c r="G12" s="296"/>
      <c r="H12" s="297"/>
      <c r="I12" s="297"/>
      <c r="J12" s="297"/>
      <c r="K12" s="296"/>
      <c r="L12" s="298"/>
      <c r="M12" s="297"/>
      <c r="N12" s="46"/>
      <c r="O12" s="46"/>
    </row>
    <row r="13" spans="1:16" s="70" customFormat="1" ht="22.05" customHeight="1" x14ac:dyDescent="0.25">
      <c r="A13" s="80"/>
      <c r="B13" s="81"/>
      <c r="C13" s="81"/>
      <c r="D13" s="312"/>
      <c r="E13" s="82"/>
      <c r="F13" s="310"/>
      <c r="G13" s="296"/>
      <c r="H13" s="297"/>
      <c r="I13" s="297"/>
      <c r="J13" s="297"/>
      <c r="K13" s="296"/>
      <c r="L13" s="298"/>
      <c r="M13" s="297"/>
      <c r="N13" s="46"/>
      <c r="O13" s="46"/>
    </row>
    <row r="14" spans="1:16" s="70" customFormat="1" ht="22.05" customHeight="1" x14ac:dyDescent="0.25">
      <c r="A14" s="80"/>
      <c r="B14" s="81"/>
      <c r="C14" s="81"/>
      <c r="D14" s="312"/>
      <c r="E14" s="82"/>
      <c r="F14" s="310"/>
      <c r="G14" s="296"/>
      <c r="H14" s="297"/>
      <c r="I14" s="297"/>
      <c r="J14" s="297"/>
      <c r="K14" s="296"/>
      <c r="L14" s="298"/>
      <c r="M14" s="297"/>
      <c r="N14" s="46"/>
      <c r="O14" s="46"/>
    </row>
    <row r="15" spans="1:16" s="70" customFormat="1" ht="22.05" customHeight="1" x14ac:dyDescent="0.25">
      <c r="A15" s="80"/>
      <c r="B15" s="81"/>
      <c r="C15" s="81"/>
      <c r="D15" s="312"/>
      <c r="E15" s="82"/>
      <c r="F15" s="310"/>
      <c r="G15" s="296"/>
      <c r="H15" s="297"/>
      <c r="I15" s="297"/>
      <c r="J15" s="297"/>
      <c r="K15" s="296"/>
      <c r="L15" s="298"/>
      <c r="M15" s="297"/>
      <c r="N15" s="46"/>
      <c r="O15" s="46"/>
    </row>
    <row r="16" spans="1:16" s="70" customFormat="1" ht="22.05" customHeight="1" x14ac:dyDescent="0.25">
      <c r="A16" s="80"/>
      <c r="B16" s="81"/>
      <c r="C16" s="81"/>
      <c r="D16" s="312"/>
      <c r="E16" s="82"/>
      <c r="F16" s="310"/>
      <c r="G16" s="296"/>
      <c r="H16" s="297"/>
      <c r="I16" s="297"/>
      <c r="J16" s="297"/>
      <c r="K16" s="296"/>
      <c r="L16" s="298"/>
      <c r="M16" s="297"/>
      <c r="N16" s="46"/>
      <c r="O16" s="46"/>
    </row>
    <row r="17" spans="1:15" s="70" customFormat="1" ht="22.05" customHeight="1" x14ac:dyDescent="0.25">
      <c r="A17" s="80"/>
      <c r="B17" s="81"/>
      <c r="C17" s="81"/>
      <c r="D17" s="330"/>
      <c r="E17" s="82"/>
      <c r="F17" s="569"/>
      <c r="G17" s="296"/>
      <c r="H17" s="297"/>
      <c r="I17" s="297"/>
      <c r="J17" s="297"/>
      <c r="K17" s="296"/>
      <c r="L17" s="298"/>
      <c r="M17" s="297"/>
      <c r="N17" s="552"/>
      <c r="O17" s="552"/>
    </row>
    <row r="18" spans="1:15" s="70" customFormat="1" ht="22.05" customHeight="1" x14ac:dyDescent="0.25">
      <c r="A18" s="80"/>
      <c r="B18" s="81"/>
      <c r="C18" s="81"/>
      <c r="D18" s="330"/>
      <c r="E18" s="82"/>
      <c r="F18" s="569"/>
      <c r="G18" s="296"/>
      <c r="H18" s="297"/>
      <c r="I18" s="297"/>
      <c r="J18" s="297"/>
      <c r="K18" s="296"/>
      <c r="L18" s="298"/>
      <c r="M18" s="297"/>
      <c r="N18" s="552"/>
      <c r="O18" s="552"/>
    </row>
    <row r="19" spans="1:15" s="70" customFormat="1" ht="22.05" customHeight="1" x14ac:dyDescent="0.25">
      <c r="A19" s="80"/>
      <c r="B19" s="81"/>
      <c r="C19" s="81"/>
      <c r="D19" s="330"/>
      <c r="E19" s="82"/>
      <c r="F19" s="569"/>
      <c r="G19" s="296"/>
      <c r="H19" s="297"/>
      <c r="I19" s="297"/>
      <c r="J19" s="297"/>
      <c r="K19" s="296"/>
      <c r="L19" s="298"/>
      <c r="M19" s="297"/>
      <c r="N19" s="552"/>
      <c r="O19" s="552"/>
    </row>
    <row r="20" spans="1:15" s="70" customFormat="1" ht="22.05" customHeight="1" x14ac:dyDescent="0.25">
      <c r="A20" s="80"/>
      <c r="B20" s="81"/>
      <c r="C20" s="81"/>
      <c r="D20" s="312"/>
      <c r="E20" s="82"/>
      <c r="F20" s="310"/>
      <c r="G20" s="296"/>
      <c r="H20" s="297"/>
      <c r="I20" s="297"/>
      <c r="J20" s="297"/>
      <c r="K20" s="296"/>
      <c r="L20" s="298"/>
      <c r="M20" s="297"/>
      <c r="N20" s="46"/>
      <c r="O20" s="46"/>
    </row>
    <row r="21" spans="1:15" s="70" customFormat="1" ht="22.05" customHeight="1" x14ac:dyDescent="0.25">
      <c r="A21" s="80"/>
      <c r="B21" s="81"/>
      <c r="C21" s="81"/>
      <c r="D21" s="312"/>
      <c r="E21" s="82"/>
      <c r="F21" s="310"/>
      <c r="G21" s="296"/>
      <c r="H21" s="297"/>
      <c r="I21" s="297"/>
      <c r="J21" s="297"/>
      <c r="K21" s="296"/>
      <c r="L21" s="298"/>
      <c r="M21" s="297"/>
      <c r="N21" s="46"/>
      <c r="O21" s="46"/>
    </row>
    <row r="22" spans="1:15" s="70" customFormat="1" ht="22.05" customHeight="1" x14ac:dyDescent="0.25">
      <c r="A22" s="80"/>
      <c r="B22" s="81"/>
      <c r="C22" s="81"/>
      <c r="D22" s="312"/>
      <c r="E22" s="82"/>
      <c r="F22" s="310"/>
      <c r="G22" s="296"/>
      <c r="H22" s="297"/>
      <c r="I22" s="297"/>
      <c r="J22" s="297"/>
      <c r="K22" s="296"/>
      <c r="L22" s="298"/>
      <c r="M22" s="297"/>
      <c r="N22" s="46"/>
      <c r="O22" s="46"/>
    </row>
    <row r="23" spans="1:15" s="70" customFormat="1" ht="22.05" customHeight="1" x14ac:dyDescent="0.25">
      <c r="A23" s="80"/>
      <c r="B23" s="81"/>
      <c r="C23" s="81"/>
      <c r="D23" s="312"/>
      <c r="E23" s="82"/>
      <c r="F23" s="310"/>
      <c r="G23" s="296"/>
      <c r="H23" s="297"/>
      <c r="I23" s="297"/>
      <c r="J23" s="297"/>
      <c r="K23" s="296"/>
      <c r="L23" s="298"/>
      <c r="M23" s="297"/>
      <c r="N23" s="46"/>
      <c r="O23" s="46"/>
    </row>
    <row r="24" spans="1:15" s="70" customFormat="1" ht="22.05" customHeight="1" x14ac:dyDescent="0.25">
      <c r="A24" s="80"/>
      <c r="B24" s="81"/>
      <c r="C24" s="81"/>
      <c r="D24" s="312"/>
      <c r="E24" s="82"/>
      <c r="F24" s="310"/>
      <c r="G24" s="296"/>
      <c r="H24" s="297"/>
      <c r="I24" s="297"/>
      <c r="J24" s="297"/>
      <c r="K24" s="296"/>
      <c r="L24" s="298"/>
      <c r="M24" s="297"/>
      <c r="N24" s="46"/>
      <c r="O24" s="46"/>
    </row>
    <row r="25" spans="1:15" s="70" customFormat="1" ht="22.05" customHeight="1" x14ac:dyDescent="0.25">
      <c r="A25" s="80"/>
      <c r="B25" s="81"/>
      <c r="C25" s="81"/>
      <c r="D25" s="330"/>
      <c r="E25" s="82"/>
      <c r="F25" s="329"/>
      <c r="G25" s="296"/>
      <c r="H25" s="297"/>
      <c r="I25" s="297"/>
      <c r="J25" s="297"/>
      <c r="K25" s="296"/>
      <c r="L25" s="298"/>
      <c r="M25" s="297"/>
      <c r="N25" s="46"/>
      <c r="O25" s="46"/>
    </row>
    <row r="26" spans="1:15" s="70" customFormat="1" ht="22.05" customHeight="1" x14ac:dyDescent="0.25">
      <c r="A26" s="80"/>
      <c r="B26" s="81"/>
      <c r="C26" s="81"/>
      <c r="D26" s="312"/>
      <c r="E26" s="82"/>
      <c r="F26" s="310"/>
      <c r="G26" s="296"/>
      <c r="H26" s="297"/>
      <c r="I26" s="297"/>
      <c r="J26" s="297"/>
      <c r="K26" s="296"/>
      <c r="L26" s="298"/>
      <c r="M26" s="297"/>
      <c r="N26" s="46"/>
      <c r="O26" s="46"/>
    </row>
    <row r="27" spans="1:15" s="70" customFormat="1" ht="22.05" customHeight="1" x14ac:dyDescent="0.25">
      <c r="A27" s="80"/>
      <c r="B27" s="81"/>
      <c r="C27" s="81"/>
      <c r="D27" s="312"/>
      <c r="E27" s="82"/>
      <c r="F27" s="310"/>
      <c r="G27" s="296"/>
      <c r="H27" s="297"/>
      <c r="I27" s="297"/>
      <c r="J27" s="297"/>
      <c r="K27" s="296"/>
      <c r="L27" s="298"/>
      <c r="M27" s="297"/>
      <c r="N27" s="46"/>
      <c r="O27" s="46"/>
    </row>
    <row r="28" spans="1:15" s="70" customFormat="1" ht="22.05" customHeight="1" x14ac:dyDescent="0.25">
      <c r="A28" s="80"/>
      <c r="B28" s="81"/>
      <c r="C28" s="81"/>
      <c r="D28" s="312"/>
      <c r="E28" s="82"/>
      <c r="F28" s="310"/>
      <c r="G28" s="296"/>
      <c r="H28" s="297"/>
      <c r="I28" s="297"/>
      <c r="J28" s="297"/>
      <c r="K28" s="296"/>
      <c r="L28" s="298"/>
      <c r="M28" s="297"/>
      <c r="N28" s="46"/>
      <c r="O28" s="46"/>
    </row>
    <row r="29" spans="1:15" s="70" customFormat="1" ht="22.05" customHeight="1" x14ac:dyDescent="0.25">
      <c r="A29" s="147"/>
      <c r="B29" s="152"/>
      <c r="C29" s="152"/>
      <c r="D29" s="48"/>
      <c r="E29" s="69"/>
      <c r="F29" s="148"/>
      <c r="G29" s="299"/>
      <c r="H29" s="292"/>
      <c r="I29" s="292"/>
      <c r="J29" s="292"/>
      <c r="K29" s="299"/>
      <c r="L29" s="300"/>
      <c r="M29" s="292"/>
      <c r="N29" s="46"/>
      <c r="O29" s="46"/>
    </row>
    <row r="30" spans="1:15" s="70" customFormat="1" ht="22.05" customHeight="1" x14ac:dyDescent="0.25">
      <c r="A30" s="147"/>
      <c r="B30" s="152"/>
      <c r="C30" s="152"/>
      <c r="D30" s="48"/>
      <c r="E30" s="69"/>
      <c r="F30" s="148"/>
      <c r="G30" s="299"/>
      <c r="H30" s="292"/>
      <c r="I30" s="292"/>
      <c r="J30" s="292"/>
      <c r="K30" s="299"/>
      <c r="L30" s="300"/>
      <c r="M30" s="292"/>
      <c r="N30" s="46"/>
      <c r="O30" s="46"/>
    </row>
    <row r="31" spans="1:15" s="70" customFormat="1" ht="22.05" customHeight="1" x14ac:dyDescent="0.25">
      <c r="A31" s="147"/>
      <c r="B31" s="152"/>
      <c r="C31" s="152"/>
      <c r="D31" s="48"/>
      <c r="E31" s="69"/>
      <c r="F31" s="148"/>
      <c r="G31" s="299"/>
      <c r="H31" s="292"/>
      <c r="I31" s="292"/>
      <c r="J31" s="292"/>
      <c r="K31" s="299"/>
      <c r="L31" s="300"/>
      <c r="M31" s="292"/>
      <c r="N31" s="46"/>
      <c r="O31" s="46"/>
    </row>
    <row r="32" spans="1:15" s="68" customFormat="1" x14ac:dyDescent="0.25">
      <c r="A32" s="72"/>
      <c r="B32" s="71"/>
      <c r="C32" s="71"/>
      <c r="D32" s="71"/>
      <c r="E32" s="71"/>
      <c r="F32" s="71"/>
      <c r="G32" s="301"/>
      <c r="H32" s="301"/>
      <c r="I32" s="301"/>
      <c r="J32" s="301"/>
      <c r="K32" s="301"/>
      <c r="L32" s="396" t="s">
        <v>0</v>
      </c>
      <c r="M32" s="460">
        <f t="shared" ref="M32:N32" si="1">SUM(M8:M11)</f>
        <v>23075</v>
      </c>
      <c r="N32" s="460">
        <f t="shared" si="1"/>
        <v>3075</v>
      </c>
      <c r="O32" s="460">
        <f>SUM(O8:O11)</f>
        <v>20000</v>
      </c>
    </row>
    <row r="33" spans="1:15" x14ac:dyDescent="0.25">
      <c r="A33" s="72"/>
      <c r="B33" s="71"/>
      <c r="C33" s="71"/>
      <c r="D33" s="71"/>
      <c r="E33" s="71"/>
      <c r="F33" s="71"/>
      <c r="G33" s="71"/>
      <c r="H33" s="71"/>
      <c r="I33" s="71"/>
      <c r="J33" s="71"/>
      <c r="K33" s="73"/>
      <c r="L33" s="73"/>
      <c r="M33" s="403" t="s">
        <v>259</v>
      </c>
      <c r="N33" s="74"/>
      <c r="O33" s="74"/>
    </row>
    <row r="34" spans="1:15" x14ac:dyDescent="0.25">
      <c r="A34" s="75"/>
      <c r="B34" s="76"/>
      <c r="M34" s="59"/>
      <c r="N34" s="77"/>
      <c r="O34" s="77"/>
    </row>
    <row r="35" spans="1:15" x14ac:dyDescent="0.25">
      <c r="A35" s="78"/>
      <c r="B35" s="59"/>
      <c r="C35" s="59"/>
      <c r="N35" s="77"/>
      <c r="O35" s="77"/>
    </row>
    <row r="36" spans="1:15" x14ac:dyDescent="0.25">
      <c r="N36" s="77"/>
      <c r="O36" s="77"/>
    </row>
    <row r="37" spans="1:15" x14ac:dyDescent="0.25">
      <c r="N37" s="77"/>
      <c r="O37" s="77"/>
    </row>
    <row r="38" spans="1:15" x14ac:dyDescent="0.25">
      <c r="N38" s="77"/>
      <c r="O38" s="77"/>
    </row>
    <row r="39" spans="1:15" x14ac:dyDescent="0.25">
      <c r="N39" s="302"/>
      <c r="O39" s="302"/>
    </row>
    <row r="40" spans="1:15" x14ac:dyDescent="0.25">
      <c r="N40" s="40"/>
      <c r="O40" s="40"/>
    </row>
  </sheetData>
  <pageMargins left="0.25" right="0.25" top="0.5" bottom="0.26" header="0.3" footer="0.3"/>
  <pageSetup paperSize="9" scale="67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29"/>
  <sheetViews>
    <sheetView showGridLines="0" zoomScaleNormal="100" zoomScaleSheetLayoutView="70" zoomScalePageLayoutView="80" workbookViewId="0">
      <selection activeCell="H92" sqref="H92"/>
    </sheetView>
  </sheetViews>
  <sheetFormatPr defaultColWidth="9" defaultRowHeight="9.75" x14ac:dyDescent="0.25"/>
  <cols>
    <col min="1" max="1" width="11.265625" style="54" customWidth="1"/>
    <col min="2" max="2" width="20" style="56" customWidth="1"/>
    <col min="3" max="3" width="16.59765625" style="56" customWidth="1"/>
    <col min="4" max="4" width="11.73046875" style="67" customWidth="1"/>
    <col min="5" max="5" width="12.59765625" style="56" customWidth="1"/>
    <col min="6" max="6" width="28.73046875" style="54" customWidth="1"/>
    <col min="7" max="7" width="14.265625" style="78" customWidth="1"/>
    <col min="8" max="8" width="24.59765625" style="59" customWidth="1"/>
    <col min="9" max="9" width="11.46484375" style="56" customWidth="1"/>
    <col min="10" max="11" width="11.46484375" style="42" customWidth="1"/>
    <col min="12" max="32" width="12.73046875" style="56" customWidth="1"/>
    <col min="33" max="16384" width="9" style="56"/>
  </cols>
  <sheetData>
    <row r="1" spans="1:11" x14ac:dyDescent="0.25">
      <c r="A1" s="52" t="s">
        <v>20</v>
      </c>
      <c r="G1" s="303"/>
      <c r="H1" s="55"/>
      <c r="J1" s="41"/>
      <c r="K1" s="41"/>
    </row>
    <row r="2" spans="1:11" x14ac:dyDescent="0.25">
      <c r="A2" s="57" t="s">
        <v>753</v>
      </c>
      <c r="J2" s="41"/>
      <c r="K2" s="41"/>
    </row>
    <row r="3" spans="1:11" x14ac:dyDescent="0.25">
      <c r="A3" s="59"/>
      <c r="B3" s="304"/>
      <c r="C3" s="304"/>
      <c r="D3" s="305"/>
      <c r="E3" s="304"/>
      <c r="J3" s="41"/>
      <c r="K3" s="41"/>
    </row>
    <row r="4" spans="1:11" x14ac:dyDescent="0.25">
      <c r="A4" s="60" t="s">
        <v>19</v>
      </c>
      <c r="B4" s="10" t="s">
        <v>613</v>
      </c>
      <c r="C4" s="10"/>
      <c r="D4" s="307"/>
      <c r="E4" s="10"/>
      <c r="F4" s="56"/>
      <c r="H4" s="62"/>
    </row>
    <row r="5" spans="1:11" x14ac:dyDescent="0.25">
      <c r="A5" s="60" t="s">
        <v>1</v>
      </c>
      <c r="B5" s="43" t="s">
        <v>276</v>
      </c>
      <c r="C5" s="43"/>
      <c r="D5" s="308"/>
      <c r="E5" s="43"/>
      <c r="F5" s="56"/>
      <c r="H5" s="62"/>
    </row>
    <row r="6" spans="1:11" x14ac:dyDescent="0.25">
      <c r="A6" s="306"/>
      <c r="B6" s="43"/>
      <c r="C6" s="43"/>
      <c r="D6" s="308"/>
      <c r="E6" s="43"/>
      <c r="F6" s="56"/>
      <c r="H6" s="62"/>
      <c r="J6" s="44"/>
      <c r="K6" s="44"/>
    </row>
    <row r="7" spans="1:11" s="67" customFormat="1" ht="29.25" x14ac:dyDescent="0.25">
      <c r="A7" s="149" t="s">
        <v>83</v>
      </c>
      <c r="B7" s="149" t="s">
        <v>728</v>
      </c>
      <c r="C7" s="149" t="s">
        <v>729</v>
      </c>
      <c r="D7" s="149" t="s">
        <v>103</v>
      </c>
      <c r="E7" s="149" t="s">
        <v>233</v>
      </c>
      <c r="F7" s="149" t="s">
        <v>3</v>
      </c>
      <c r="G7" s="149" t="s">
        <v>2</v>
      </c>
      <c r="H7" s="149" t="s">
        <v>8</v>
      </c>
      <c r="I7" s="149" t="s">
        <v>802</v>
      </c>
      <c r="J7" s="561" t="s">
        <v>795</v>
      </c>
      <c r="K7" s="561" t="s">
        <v>796</v>
      </c>
    </row>
    <row r="8" spans="1:11" s="68" customFormat="1" ht="24" customHeight="1" x14ac:dyDescent="0.25">
      <c r="A8" s="768">
        <v>42390</v>
      </c>
      <c r="B8" s="700" t="s">
        <v>18</v>
      </c>
      <c r="C8" s="700" t="s">
        <v>123</v>
      </c>
      <c r="D8" s="708" t="s">
        <v>125</v>
      </c>
      <c r="E8" s="768">
        <v>42374</v>
      </c>
      <c r="F8" s="710" t="s">
        <v>56</v>
      </c>
      <c r="G8" s="710" t="s">
        <v>52</v>
      </c>
      <c r="H8" s="710" t="s">
        <v>53</v>
      </c>
      <c r="I8" s="769">
        <v>75</v>
      </c>
      <c r="J8" s="759">
        <f>I8</f>
        <v>75</v>
      </c>
      <c r="K8" s="759"/>
    </row>
    <row r="9" spans="1:11" s="68" customFormat="1" ht="24" customHeight="1" x14ac:dyDescent="0.25">
      <c r="A9" s="770">
        <v>42399</v>
      </c>
      <c r="B9" s="757" t="s">
        <v>122</v>
      </c>
      <c r="C9" s="757" t="s">
        <v>17</v>
      </c>
      <c r="D9" s="757" t="s">
        <v>138</v>
      </c>
      <c r="E9" s="770">
        <v>42399</v>
      </c>
      <c r="F9" s="756" t="s">
        <v>139</v>
      </c>
      <c r="G9" s="754" t="s">
        <v>46</v>
      </c>
      <c r="H9" s="756" t="s">
        <v>140</v>
      </c>
      <c r="I9" s="771">
        <v>200</v>
      </c>
      <c r="J9" s="759"/>
      <c r="K9" s="759">
        <f>I9</f>
        <v>200</v>
      </c>
    </row>
    <row r="10" spans="1:11" s="68" customFormat="1" ht="24" customHeight="1" x14ac:dyDescent="0.25">
      <c r="A10" s="770">
        <v>42403</v>
      </c>
      <c r="B10" s="713" t="s">
        <v>15</v>
      </c>
      <c r="C10" s="772" t="s">
        <v>127</v>
      </c>
      <c r="D10" s="708" t="s">
        <v>125</v>
      </c>
      <c r="E10" s="770">
        <v>42403</v>
      </c>
      <c r="F10" s="754" t="s">
        <v>128</v>
      </c>
      <c r="G10" s="754" t="s">
        <v>129</v>
      </c>
      <c r="H10" s="756" t="s">
        <v>173</v>
      </c>
      <c r="I10" s="771">
        <v>20</v>
      </c>
      <c r="J10" s="759">
        <f>I10</f>
        <v>20</v>
      </c>
      <c r="K10" s="759"/>
    </row>
    <row r="11" spans="1:11" s="68" customFormat="1" ht="24" customHeight="1" x14ac:dyDescent="0.25">
      <c r="A11" s="770">
        <v>42436</v>
      </c>
      <c r="B11" s="757" t="s">
        <v>122</v>
      </c>
      <c r="C11" s="757" t="s">
        <v>17</v>
      </c>
      <c r="D11" s="708" t="s">
        <v>125</v>
      </c>
      <c r="E11" s="770">
        <v>42430</v>
      </c>
      <c r="F11" s="754" t="s">
        <v>131</v>
      </c>
      <c r="G11" s="754" t="s">
        <v>130</v>
      </c>
      <c r="H11" s="756" t="s">
        <v>132</v>
      </c>
      <c r="I11" s="771">
        <v>15</v>
      </c>
      <c r="J11" s="773">
        <f>I11</f>
        <v>15</v>
      </c>
      <c r="K11" s="774"/>
    </row>
    <row r="12" spans="1:11" s="68" customFormat="1" ht="24" customHeight="1" x14ac:dyDescent="0.25">
      <c r="A12" s="770">
        <v>42462</v>
      </c>
      <c r="B12" s="772" t="s">
        <v>134</v>
      </c>
      <c r="C12" s="772" t="s">
        <v>133</v>
      </c>
      <c r="D12" s="757" t="s">
        <v>135</v>
      </c>
      <c r="E12" s="775" t="s">
        <v>141</v>
      </c>
      <c r="F12" s="754" t="s">
        <v>142</v>
      </c>
      <c r="G12" s="754" t="s">
        <v>143</v>
      </c>
      <c r="H12" s="756" t="s">
        <v>144</v>
      </c>
      <c r="I12" s="771">
        <v>50</v>
      </c>
      <c r="J12" s="776">
        <f>I12</f>
        <v>50</v>
      </c>
      <c r="K12" s="776"/>
    </row>
    <row r="13" spans="1:11" s="68" customFormat="1" ht="24" customHeight="1" x14ac:dyDescent="0.25">
      <c r="A13" s="770">
        <v>42464</v>
      </c>
      <c r="B13" s="700" t="s">
        <v>18</v>
      </c>
      <c r="C13" s="700" t="s">
        <v>123</v>
      </c>
      <c r="D13" s="757" t="s">
        <v>136</v>
      </c>
      <c r="E13" s="775" t="s">
        <v>146</v>
      </c>
      <c r="F13" s="756" t="s">
        <v>137</v>
      </c>
      <c r="G13" s="754" t="s">
        <v>81</v>
      </c>
      <c r="H13" s="756" t="s">
        <v>145</v>
      </c>
      <c r="I13" s="771">
        <v>500</v>
      </c>
      <c r="J13" s="759"/>
      <c r="K13" s="759">
        <f>I13</f>
        <v>500</v>
      </c>
    </row>
    <row r="14" spans="1:11" s="68" customFormat="1" ht="24" customHeight="1" x14ac:dyDescent="0.25">
      <c r="A14" s="770">
        <v>42526</v>
      </c>
      <c r="B14" s="757" t="s">
        <v>122</v>
      </c>
      <c r="C14" s="757" t="s">
        <v>17</v>
      </c>
      <c r="D14" s="708" t="s">
        <v>125</v>
      </c>
      <c r="E14" s="770">
        <v>42525</v>
      </c>
      <c r="F14" s="754" t="s">
        <v>131</v>
      </c>
      <c r="G14" s="754" t="s">
        <v>130</v>
      </c>
      <c r="H14" s="756" t="s">
        <v>132</v>
      </c>
      <c r="I14" s="771">
        <v>21</v>
      </c>
      <c r="J14" s="759">
        <f>I14</f>
        <v>21</v>
      </c>
      <c r="K14" s="759"/>
    </row>
    <row r="15" spans="1:11" ht="24" customHeight="1" x14ac:dyDescent="0.25">
      <c r="A15" s="770">
        <v>42689</v>
      </c>
      <c r="B15" s="757" t="s">
        <v>122</v>
      </c>
      <c r="C15" s="757" t="s">
        <v>17</v>
      </c>
      <c r="D15" s="757" t="s">
        <v>80</v>
      </c>
      <c r="E15" s="777">
        <v>42684</v>
      </c>
      <c r="F15" s="710" t="s">
        <v>124</v>
      </c>
      <c r="G15" s="754" t="s">
        <v>6</v>
      </c>
      <c r="H15" s="754" t="s">
        <v>54</v>
      </c>
      <c r="I15" s="771">
        <v>20</v>
      </c>
      <c r="J15" s="759"/>
      <c r="K15" s="759">
        <f>I15</f>
        <v>20</v>
      </c>
    </row>
    <row r="16" spans="1:11" ht="24" customHeight="1" x14ac:dyDescent="0.25">
      <c r="A16" s="770">
        <v>42690</v>
      </c>
      <c r="B16" s="757" t="s">
        <v>122</v>
      </c>
      <c r="C16" s="757" t="s">
        <v>17</v>
      </c>
      <c r="D16" s="757" t="s">
        <v>80</v>
      </c>
      <c r="E16" s="777">
        <v>43459</v>
      </c>
      <c r="F16" s="710" t="s">
        <v>126</v>
      </c>
      <c r="G16" s="754" t="s">
        <v>81</v>
      </c>
      <c r="H16" s="756" t="s">
        <v>173</v>
      </c>
      <c r="I16" s="771">
        <v>1000</v>
      </c>
      <c r="J16" s="759"/>
      <c r="K16" s="759">
        <f t="shared" ref="K16:K17" si="0">I16</f>
        <v>1000</v>
      </c>
    </row>
    <row r="17" spans="1:11" ht="24" customHeight="1" x14ac:dyDescent="0.25">
      <c r="A17" s="770">
        <v>42732</v>
      </c>
      <c r="B17" s="757" t="s">
        <v>122</v>
      </c>
      <c r="C17" s="757" t="s">
        <v>17</v>
      </c>
      <c r="D17" s="757" t="s">
        <v>80</v>
      </c>
      <c r="E17" s="777">
        <v>43459</v>
      </c>
      <c r="F17" s="710" t="s">
        <v>82</v>
      </c>
      <c r="G17" s="754" t="s">
        <v>81</v>
      </c>
      <c r="H17" s="756" t="s">
        <v>173</v>
      </c>
      <c r="I17" s="771">
        <v>4000</v>
      </c>
      <c r="J17" s="759"/>
      <c r="K17" s="759">
        <f t="shared" si="0"/>
        <v>4000</v>
      </c>
    </row>
    <row r="18" spans="1:11" s="417" customFormat="1" ht="18" customHeight="1" x14ac:dyDescent="0.25">
      <c r="A18" s="422"/>
      <c r="B18" s="420"/>
      <c r="C18" s="420"/>
      <c r="D18" s="420"/>
      <c r="E18" s="424"/>
      <c r="F18" s="427"/>
      <c r="G18" s="418"/>
      <c r="H18" s="419"/>
      <c r="I18" s="423"/>
      <c r="J18" s="425"/>
      <c r="K18" s="416"/>
    </row>
    <row r="19" spans="1:11" s="522" customFormat="1" ht="18" customHeight="1" x14ac:dyDescent="0.25">
      <c r="A19" s="422"/>
      <c r="B19" s="420"/>
      <c r="C19" s="420"/>
      <c r="D19" s="420"/>
      <c r="E19" s="424"/>
      <c r="F19" s="427"/>
      <c r="G19" s="418"/>
      <c r="H19" s="419"/>
      <c r="I19" s="523"/>
      <c r="J19" s="425"/>
      <c r="K19" s="552"/>
    </row>
    <row r="20" spans="1:11" s="522" customFormat="1" ht="18" customHeight="1" x14ac:dyDescent="0.25">
      <c r="A20" s="422"/>
      <c r="B20" s="420"/>
      <c r="C20" s="420"/>
      <c r="D20" s="420"/>
      <c r="E20" s="424"/>
      <c r="F20" s="427"/>
      <c r="G20" s="418"/>
      <c r="H20" s="419"/>
      <c r="I20" s="523"/>
      <c r="J20" s="425"/>
      <c r="K20" s="552"/>
    </row>
    <row r="21" spans="1:11" s="522" customFormat="1" ht="18" customHeight="1" x14ac:dyDescent="0.25">
      <c r="A21" s="422"/>
      <c r="B21" s="420"/>
      <c r="C21" s="420"/>
      <c r="D21" s="420"/>
      <c r="E21" s="424"/>
      <c r="F21" s="427"/>
      <c r="G21" s="418"/>
      <c r="H21" s="419"/>
      <c r="I21" s="523"/>
      <c r="J21" s="425"/>
      <c r="K21" s="552"/>
    </row>
    <row r="22" spans="1:11" s="417" customFormat="1" ht="18" customHeight="1" x14ac:dyDescent="0.25">
      <c r="A22" s="422"/>
      <c r="B22" s="420"/>
      <c r="C22" s="420"/>
      <c r="D22" s="420"/>
      <c r="E22" s="424"/>
      <c r="F22" s="427"/>
      <c r="G22" s="418"/>
      <c r="H22" s="419"/>
      <c r="I22" s="423"/>
      <c r="J22" s="425"/>
      <c r="K22" s="416"/>
    </row>
    <row r="23" spans="1:11" ht="18" customHeight="1" x14ac:dyDescent="0.25">
      <c r="A23" s="83"/>
      <c r="B23" s="66"/>
      <c r="C23" s="66"/>
      <c r="D23" s="66"/>
      <c r="E23" s="86"/>
      <c r="F23" s="311"/>
      <c r="G23" s="64"/>
      <c r="H23" s="65"/>
      <c r="I23" s="84"/>
      <c r="J23" s="87"/>
      <c r="K23" s="46"/>
    </row>
    <row r="24" spans="1:11" ht="18" customHeight="1" x14ac:dyDescent="0.25">
      <c r="A24" s="83"/>
      <c r="B24" s="66"/>
      <c r="C24" s="66"/>
      <c r="D24" s="66"/>
      <c r="E24" s="86"/>
      <c r="F24" s="311"/>
      <c r="G24" s="64"/>
      <c r="H24" s="65"/>
      <c r="I24" s="84"/>
      <c r="J24" s="87"/>
      <c r="K24" s="46"/>
    </row>
    <row r="25" spans="1:11" ht="18" customHeight="1" x14ac:dyDescent="0.25">
      <c r="A25" s="83"/>
      <c r="B25" s="66"/>
      <c r="C25" s="66"/>
      <c r="D25" s="66"/>
      <c r="E25" s="86"/>
      <c r="F25" s="311"/>
      <c r="G25" s="64"/>
      <c r="H25" s="65"/>
      <c r="I25" s="84"/>
      <c r="J25" s="87"/>
      <c r="K25" s="46"/>
    </row>
    <row r="26" spans="1:11" ht="18" customHeight="1" x14ac:dyDescent="0.25">
      <c r="A26" s="83"/>
      <c r="B26" s="66"/>
      <c r="C26" s="66"/>
      <c r="D26" s="66"/>
      <c r="E26" s="86"/>
      <c r="F26" s="152"/>
      <c r="G26" s="64"/>
      <c r="H26" s="65"/>
      <c r="I26" s="84"/>
      <c r="J26" s="87"/>
      <c r="K26" s="46"/>
    </row>
    <row r="27" spans="1:11" ht="18" customHeight="1" x14ac:dyDescent="0.25">
      <c r="A27" s="83"/>
      <c r="B27" s="66"/>
      <c r="C27" s="66"/>
      <c r="D27" s="66"/>
      <c r="E27" s="86"/>
      <c r="F27" s="152"/>
      <c r="G27" s="64"/>
      <c r="H27" s="65"/>
      <c r="I27" s="84"/>
      <c r="J27" s="87"/>
      <c r="K27" s="46"/>
    </row>
    <row r="28" spans="1:11" x14ac:dyDescent="0.25">
      <c r="A28" s="71"/>
      <c r="B28" s="71"/>
      <c r="C28" s="71"/>
      <c r="D28" s="72"/>
      <c r="E28" s="71"/>
      <c r="F28" s="71"/>
      <c r="G28" s="421"/>
      <c r="H28" s="413" t="s">
        <v>0</v>
      </c>
      <c r="I28" s="523">
        <f>SUM(I8:I17)</f>
        <v>5901</v>
      </c>
      <c r="J28" s="564">
        <f>SUM(J8:J17)</f>
        <v>181</v>
      </c>
      <c r="K28" s="564">
        <f>SUM(K8:K17)</f>
        <v>5720</v>
      </c>
    </row>
    <row r="29" spans="1:11" x14ac:dyDescent="0.25">
      <c r="I29" s="452" t="s">
        <v>259</v>
      </c>
    </row>
  </sheetData>
  <pageMargins left="0.25" right="0.25" top="0.5" bottom="0.26" header="0.3" footer="0.3"/>
  <pageSetup paperSize="9" scale="80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T37"/>
  <sheetViews>
    <sheetView showGridLines="0" zoomScale="90" zoomScaleNormal="90" zoomScaleSheetLayoutView="70" zoomScalePageLayoutView="80" workbookViewId="0">
      <selection activeCell="H92" sqref="H92"/>
    </sheetView>
  </sheetViews>
  <sheetFormatPr defaultColWidth="9" defaultRowHeight="9.75" x14ac:dyDescent="0.25"/>
  <cols>
    <col min="1" max="1" width="6.06640625" style="91" customWidth="1"/>
    <col min="2" max="2" width="11.59765625" style="91" customWidth="1"/>
    <col min="3" max="3" width="10.265625" style="91" customWidth="1"/>
    <col min="4" max="4" width="16.46484375" style="91" customWidth="1"/>
    <col min="5" max="5" width="11.59765625" style="91" customWidth="1"/>
    <col min="6" max="6" width="14.59765625" style="18" customWidth="1"/>
    <col min="7" max="7" width="21.265625" style="91" customWidth="1"/>
    <col min="8" max="8" width="12.796875" style="91" customWidth="1"/>
    <col min="9" max="10" width="9.73046875" style="18" customWidth="1"/>
    <col min="11" max="11" width="9.06640625" style="18" customWidth="1"/>
    <col min="12" max="16" width="14.59765625" style="18" customWidth="1"/>
    <col min="17" max="17" width="9.19921875" style="18" customWidth="1"/>
    <col min="18" max="19" width="14.59765625" style="91" customWidth="1"/>
    <col min="20" max="262" width="9" style="91"/>
    <col min="263" max="263" width="21.265625" style="91" customWidth="1"/>
    <col min="264" max="264" width="14.265625" style="91" customWidth="1"/>
    <col min="265" max="265" width="16.59765625" style="91" customWidth="1"/>
    <col min="266" max="266" width="0.796875" style="91" customWidth="1"/>
    <col min="267" max="267" width="15.73046875" style="91" customWidth="1"/>
    <col min="268" max="268" width="23" style="91" customWidth="1"/>
    <col min="269" max="269" width="14" style="91" bestFit="1" customWidth="1"/>
    <col min="270" max="270" width="0.796875" style="91" customWidth="1"/>
    <col min="271" max="271" width="15.265625" style="91" customWidth="1"/>
    <col min="272" max="272" width="0.796875" style="91" customWidth="1"/>
    <col min="273" max="273" width="12.73046875" style="91" customWidth="1"/>
    <col min="274" max="274" width="12.59765625" style="91" customWidth="1"/>
    <col min="275" max="275" width="16.73046875" style="91" customWidth="1"/>
    <col min="276" max="518" width="9" style="91"/>
    <col min="519" max="519" width="21.265625" style="91" customWidth="1"/>
    <col min="520" max="520" width="14.265625" style="91" customWidth="1"/>
    <col min="521" max="521" width="16.59765625" style="91" customWidth="1"/>
    <col min="522" max="522" width="0.796875" style="91" customWidth="1"/>
    <col min="523" max="523" width="15.73046875" style="91" customWidth="1"/>
    <col min="524" max="524" width="23" style="91" customWidth="1"/>
    <col min="525" max="525" width="14" style="91" bestFit="1" customWidth="1"/>
    <col min="526" max="526" width="0.796875" style="91" customWidth="1"/>
    <col min="527" max="527" width="15.265625" style="91" customWidth="1"/>
    <col min="528" max="528" width="0.796875" style="91" customWidth="1"/>
    <col min="529" max="529" width="12.73046875" style="91" customWidth="1"/>
    <col min="530" max="530" width="12.59765625" style="91" customWidth="1"/>
    <col min="531" max="531" width="16.73046875" style="91" customWidth="1"/>
    <col min="532" max="774" width="9" style="91"/>
    <col min="775" max="775" width="21.265625" style="91" customWidth="1"/>
    <col min="776" max="776" width="14.265625" style="91" customWidth="1"/>
    <col min="777" max="777" width="16.59765625" style="91" customWidth="1"/>
    <col min="778" max="778" width="0.796875" style="91" customWidth="1"/>
    <col min="779" max="779" width="15.73046875" style="91" customWidth="1"/>
    <col min="780" max="780" width="23" style="91" customWidth="1"/>
    <col min="781" max="781" width="14" style="91" bestFit="1" customWidth="1"/>
    <col min="782" max="782" width="0.796875" style="91" customWidth="1"/>
    <col min="783" max="783" width="15.265625" style="91" customWidth="1"/>
    <col min="784" max="784" width="0.796875" style="91" customWidth="1"/>
    <col min="785" max="785" width="12.73046875" style="91" customWidth="1"/>
    <col min="786" max="786" width="12.59765625" style="91" customWidth="1"/>
    <col min="787" max="787" width="16.73046875" style="91" customWidth="1"/>
    <col min="788" max="1030" width="9" style="91"/>
    <col min="1031" max="1031" width="21.265625" style="91" customWidth="1"/>
    <col min="1032" max="1032" width="14.265625" style="91" customWidth="1"/>
    <col min="1033" max="1033" width="16.59765625" style="91" customWidth="1"/>
    <col min="1034" max="1034" width="0.796875" style="91" customWidth="1"/>
    <col min="1035" max="1035" width="15.73046875" style="91" customWidth="1"/>
    <col min="1036" max="1036" width="23" style="91" customWidth="1"/>
    <col min="1037" max="1037" width="14" style="91" bestFit="1" customWidth="1"/>
    <col min="1038" max="1038" width="0.796875" style="91" customWidth="1"/>
    <col min="1039" max="1039" width="15.265625" style="91" customWidth="1"/>
    <col min="1040" max="1040" width="0.796875" style="91" customWidth="1"/>
    <col min="1041" max="1041" width="12.73046875" style="91" customWidth="1"/>
    <col min="1042" max="1042" width="12.59765625" style="91" customWidth="1"/>
    <col min="1043" max="1043" width="16.73046875" style="91" customWidth="1"/>
    <col min="1044" max="1286" width="9" style="91"/>
    <col min="1287" max="1287" width="21.265625" style="91" customWidth="1"/>
    <col min="1288" max="1288" width="14.265625" style="91" customWidth="1"/>
    <col min="1289" max="1289" width="16.59765625" style="91" customWidth="1"/>
    <col min="1290" max="1290" width="0.796875" style="91" customWidth="1"/>
    <col min="1291" max="1291" width="15.73046875" style="91" customWidth="1"/>
    <col min="1292" max="1292" width="23" style="91" customWidth="1"/>
    <col min="1293" max="1293" width="14" style="91" bestFit="1" customWidth="1"/>
    <col min="1294" max="1294" width="0.796875" style="91" customWidth="1"/>
    <col min="1295" max="1295" width="15.265625" style="91" customWidth="1"/>
    <col min="1296" max="1296" width="0.796875" style="91" customWidth="1"/>
    <col min="1297" max="1297" width="12.73046875" style="91" customWidth="1"/>
    <col min="1298" max="1298" width="12.59765625" style="91" customWidth="1"/>
    <col min="1299" max="1299" width="16.73046875" style="91" customWidth="1"/>
    <col min="1300" max="1542" width="9" style="91"/>
    <col min="1543" max="1543" width="21.265625" style="91" customWidth="1"/>
    <col min="1544" max="1544" width="14.265625" style="91" customWidth="1"/>
    <col min="1545" max="1545" width="16.59765625" style="91" customWidth="1"/>
    <col min="1546" max="1546" width="0.796875" style="91" customWidth="1"/>
    <col min="1547" max="1547" width="15.73046875" style="91" customWidth="1"/>
    <col min="1548" max="1548" width="23" style="91" customWidth="1"/>
    <col min="1549" max="1549" width="14" style="91" bestFit="1" customWidth="1"/>
    <col min="1550" max="1550" width="0.796875" style="91" customWidth="1"/>
    <col min="1551" max="1551" width="15.265625" style="91" customWidth="1"/>
    <col min="1552" max="1552" width="0.796875" style="91" customWidth="1"/>
    <col min="1553" max="1553" width="12.73046875" style="91" customWidth="1"/>
    <col min="1554" max="1554" width="12.59765625" style="91" customWidth="1"/>
    <col min="1555" max="1555" width="16.73046875" style="91" customWidth="1"/>
    <col min="1556" max="1798" width="9" style="91"/>
    <col min="1799" max="1799" width="21.265625" style="91" customWidth="1"/>
    <col min="1800" max="1800" width="14.265625" style="91" customWidth="1"/>
    <col min="1801" max="1801" width="16.59765625" style="91" customWidth="1"/>
    <col min="1802" max="1802" width="0.796875" style="91" customWidth="1"/>
    <col min="1803" max="1803" width="15.73046875" style="91" customWidth="1"/>
    <col min="1804" max="1804" width="23" style="91" customWidth="1"/>
    <col min="1805" max="1805" width="14" style="91" bestFit="1" customWidth="1"/>
    <col min="1806" max="1806" width="0.796875" style="91" customWidth="1"/>
    <col min="1807" max="1807" width="15.265625" style="91" customWidth="1"/>
    <col min="1808" max="1808" width="0.796875" style="91" customWidth="1"/>
    <col min="1809" max="1809" width="12.73046875" style="91" customWidth="1"/>
    <col min="1810" max="1810" width="12.59765625" style="91" customWidth="1"/>
    <col min="1811" max="1811" width="16.73046875" style="91" customWidth="1"/>
    <col min="1812" max="2054" width="9" style="91"/>
    <col min="2055" max="2055" width="21.265625" style="91" customWidth="1"/>
    <col min="2056" max="2056" width="14.265625" style="91" customWidth="1"/>
    <col min="2057" max="2057" width="16.59765625" style="91" customWidth="1"/>
    <col min="2058" max="2058" width="0.796875" style="91" customWidth="1"/>
    <col min="2059" max="2059" width="15.73046875" style="91" customWidth="1"/>
    <col min="2060" max="2060" width="23" style="91" customWidth="1"/>
    <col min="2061" max="2061" width="14" style="91" bestFit="1" customWidth="1"/>
    <col min="2062" max="2062" width="0.796875" style="91" customWidth="1"/>
    <col min="2063" max="2063" width="15.265625" style="91" customWidth="1"/>
    <col min="2064" max="2064" width="0.796875" style="91" customWidth="1"/>
    <col min="2065" max="2065" width="12.73046875" style="91" customWidth="1"/>
    <col min="2066" max="2066" width="12.59765625" style="91" customWidth="1"/>
    <col min="2067" max="2067" width="16.73046875" style="91" customWidth="1"/>
    <col min="2068" max="2310" width="9" style="91"/>
    <col min="2311" max="2311" width="21.265625" style="91" customWidth="1"/>
    <col min="2312" max="2312" width="14.265625" style="91" customWidth="1"/>
    <col min="2313" max="2313" width="16.59765625" style="91" customWidth="1"/>
    <col min="2314" max="2314" width="0.796875" style="91" customWidth="1"/>
    <col min="2315" max="2315" width="15.73046875" style="91" customWidth="1"/>
    <col min="2316" max="2316" width="23" style="91" customWidth="1"/>
    <col min="2317" max="2317" width="14" style="91" bestFit="1" customWidth="1"/>
    <col min="2318" max="2318" width="0.796875" style="91" customWidth="1"/>
    <col min="2319" max="2319" width="15.265625" style="91" customWidth="1"/>
    <col min="2320" max="2320" width="0.796875" style="91" customWidth="1"/>
    <col min="2321" max="2321" width="12.73046875" style="91" customWidth="1"/>
    <col min="2322" max="2322" width="12.59765625" style="91" customWidth="1"/>
    <col min="2323" max="2323" width="16.73046875" style="91" customWidth="1"/>
    <col min="2324" max="2566" width="9" style="91"/>
    <col min="2567" max="2567" width="21.265625" style="91" customWidth="1"/>
    <col min="2568" max="2568" width="14.265625" style="91" customWidth="1"/>
    <col min="2569" max="2569" width="16.59765625" style="91" customWidth="1"/>
    <col min="2570" max="2570" width="0.796875" style="91" customWidth="1"/>
    <col min="2571" max="2571" width="15.73046875" style="91" customWidth="1"/>
    <col min="2572" max="2572" width="23" style="91" customWidth="1"/>
    <col min="2573" max="2573" width="14" style="91" bestFit="1" customWidth="1"/>
    <col min="2574" max="2574" width="0.796875" style="91" customWidth="1"/>
    <col min="2575" max="2575" width="15.265625" style="91" customWidth="1"/>
    <col min="2576" max="2576" width="0.796875" style="91" customWidth="1"/>
    <col min="2577" max="2577" width="12.73046875" style="91" customWidth="1"/>
    <col min="2578" max="2578" width="12.59765625" style="91" customWidth="1"/>
    <col min="2579" max="2579" width="16.73046875" style="91" customWidth="1"/>
    <col min="2580" max="2822" width="9" style="91"/>
    <col min="2823" max="2823" width="21.265625" style="91" customWidth="1"/>
    <col min="2824" max="2824" width="14.265625" style="91" customWidth="1"/>
    <col min="2825" max="2825" width="16.59765625" style="91" customWidth="1"/>
    <col min="2826" max="2826" width="0.796875" style="91" customWidth="1"/>
    <col min="2827" max="2827" width="15.73046875" style="91" customWidth="1"/>
    <col min="2828" max="2828" width="23" style="91" customWidth="1"/>
    <col min="2829" max="2829" width="14" style="91" bestFit="1" customWidth="1"/>
    <col min="2830" max="2830" width="0.796875" style="91" customWidth="1"/>
    <col min="2831" max="2831" width="15.265625" style="91" customWidth="1"/>
    <col min="2832" max="2832" width="0.796875" style="91" customWidth="1"/>
    <col min="2833" max="2833" width="12.73046875" style="91" customWidth="1"/>
    <col min="2834" max="2834" width="12.59765625" style="91" customWidth="1"/>
    <col min="2835" max="2835" width="16.73046875" style="91" customWidth="1"/>
    <col min="2836" max="3078" width="9" style="91"/>
    <col min="3079" max="3079" width="21.265625" style="91" customWidth="1"/>
    <col min="3080" max="3080" width="14.265625" style="91" customWidth="1"/>
    <col min="3081" max="3081" width="16.59765625" style="91" customWidth="1"/>
    <col min="3082" max="3082" width="0.796875" style="91" customWidth="1"/>
    <col min="3083" max="3083" width="15.73046875" style="91" customWidth="1"/>
    <col min="3084" max="3084" width="23" style="91" customWidth="1"/>
    <col min="3085" max="3085" width="14" style="91" bestFit="1" customWidth="1"/>
    <col min="3086" max="3086" width="0.796875" style="91" customWidth="1"/>
    <col min="3087" max="3087" width="15.265625" style="91" customWidth="1"/>
    <col min="3088" max="3088" width="0.796875" style="91" customWidth="1"/>
    <col min="3089" max="3089" width="12.73046875" style="91" customWidth="1"/>
    <col min="3090" max="3090" width="12.59765625" style="91" customWidth="1"/>
    <col min="3091" max="3091" width="16.73046875" style="91" customWidth="1"/>
    <col min="3092" max="3334" width="9" style="91"/>
    <col min="3335" max="3335" width="21.265625" style="91" customWidth="1"/>
    <col min="3336" max="3336" width="14.265625" style="91" customWidth="1"/>
    <col min="3337" max="3337" width="16.59765625" style="91" customWidth="1"/>
    <col min="3338" max="3338" width="0.796875" style="91" customWidth="1"/>
    <col min="3339" max="3339" width="15.73046875" style="91" customWidth="1"/>
    <col min="3340" max="3340" width="23" style="91" customWidth="1"/>
    <col min="3341" max="3341" width="14" style="91" bestFit="1" customWidth="1"/>
    <col min="3342" max="3342" width="0.796875" style="91" customWidth="1"/>
    <col min="3343" max="3343" width="15.265625" style="91" customWidth="1"/>
    <col min="3344" max="3344" width="0.796875" style="91" customWidth="1"/>
    <col min="3345" max="3345" width="12.73046875" style="91" customWidth="1"/>
    <col min="3346" max="3346" width="12.59765625" style="91" customWidth="1"/>
    <col min="3347" max="3347" width="16.73046875" style="91" customWidth="1"/>
    <col min="3348" max="3590" width="9" style="91"/>
    <col min="3591" max="3591" width="21.265625" style="91" customWidth="1"/>
    <col min="3592" max="3592" width="14.265625" style="91" customWidth="1"/>
    <col min="3593" max="3593" width="16.59765625" style="91" customWidth="1"/>
    <col min="3594" max="3594" width="0.796875" style="91" customWidth="1"/>
    <col min="3595" max="3595" width="15.73046875" style="91" customWidth="1"/>
    <col min="3596" max="3596" width="23" style="91" customWidth="1"/>
    <col min="3597" max="3597" width="14" style="91" bestFit="1" customWidth="1"/>
    <col min="3598" max="3598" width="0.796875" style="91" customWidth="1"/>
    <col min="3599" max="3599" width="15.265625" style="91" customWidth="1"/>
    <col min="3600" max="3600" width="0.796875" style="91" customWidth="1"/>
    <col min="3601" max="3601" width="12.73046875" style="91" customWidth="1"/>
    <col min="3602" max="3602" width="12.59765625" style="91" customWidth="1"/>
    <col min="3603" max="3603" width="16.73046875" style="91" customWidth="1"/>
    <col min="3604" max="3846" width="9" style="91"/>
    <col min="3847" max="3847" width="21.265625" style="91" customWidth="1"/>
    <col min="3848" max="3848" width="14.265625" style="91" customWidth="1"/>
    <col min="3849" max="3849" width="16.59765625" style="91" customWidth="1"/>
    <col min="3850" max="3850" width="0.796875" style="91" customWidth="1"/>
    <col min="3851" max="3851" width="15.73046875" style="91" customWidth="1"/>
    <col min="3852" max="3852" width="23" style="91" customWidth="1"/>
    <col min="3853" max="3853" width="14" style="91" bestFit="1" customWidth="1"/>
    <col min="3854" max="3854" width="0.796875" style="91" customWidth="1"/>
    <col min="3855" max="3855" width="15.265625" style="91" customWidth="1"/>
    <col min="3856" max="3856" width="0.796875" style="91" customWidth="1"/>
    <col min="3857" max="3857" width="12.73046875" style="91" customWidth="1"/>
    <col min="3858" max="3858" width="12.59765625" style="91" customWidth="1"/>
    <col min="3859" max="3859" width="16.73046875" style="91" customWidth="1"/>
    <col min="3860" max="4102" width="9" style="91"/>
    <col min="4103" max="4103" width="21.265625" style="91" customWidth="1"/>
    <col min="4104" max="4104" width="14.265625" style="91" customWidth="1"/>
    <col min="4105" max="4105" width="16.59765625" style="91" customWidth="1"/>
    <col min="4106" max="4106" width="0.796875" style="91" customWidth="1"/>
    <col min="4107" max="4107" width="15.73046875" style="91" customWidth="1"/>
    <col min="4108" max="4108" width="23" style="91" customWidth="1"/>
    <col min="4109" max="4109" width="14" style="91" bestFit="1" customWidth="1"/>
    <col min="4110" max="4110" width="0.796875" style="91" customWidth="1"/>
    <col min="4111" max="4111" width="15.265625" style="91" customWidth="1"/>
    <col min="4112" max="4112" width="0.796875" style="91" customWidth="1"/>
    <col min="4113" max="4113" width="12.73046875" style="91" customWidth="1"/>
    <col min="4114" max="4114" width="12.59765625" style="91" customWidth="1"/>
    <col min="4115" max="4115" width="16.73046875" style="91" customWidth="1"/>
    <col min="4116" max="4358" width="9" style="91"/>
    <col min="4359" max="4359" width="21.265625" style="91" customWidth="1"/>
    <col min="4360" max="4360" width="14.265625" style="91" customWidth="1"/>
    <col min="4361" max="4361" width="16.59765625" style="91" customWidth="1"/>
    <col min="4362" max="4362" width="0.796875" style="91" customWidth="1"/>
    <col min="4363" max="4363" width="15.73046875" style="91" customWidth="1"/>
    <col min="4364" max="4364" width="23" style="91" customWidth="1"/>
    <col min="4365" max="4365" width="14" style="91" bestFit="1" customWidth="1"/>
    <col min="4366" max="4366" width="0.796875" style="91" customWidth="1"/>
    <col min="4367" max="4367" width="15.265625" style="91" customWidth="1"/>
    <col min="4368" max="4368" width="0.796875" style="91" customWidth="1"/>
    <col min="4369" max="4369" width="12.73046875" style="91" customWidth="1"/>
    <col min="4370" max="4370" width="12.59765625" style="91" customWidth="1"/>
    <col min="4371" max="4371" width="16.73046875" style="91" customWidth="1"/>
    <col min="4372" max="4614" width="9" style="91"/>
    <col min="4615" max="4615" width="21.265625" style="91" customWidth="1"/>
    <col min="4616" max="4616" width="14.265625" style="91" customWidth="1"/>
    <col min="4617" max="4617" width="16.59765625" style="91" customWidth="1"/>
    <col min="4618" max="4618" width="0.796875" style="91" customWidth="1"/>
    <col min="4619" max="4619" width="15.73046875" style="91" customWidth="1"/>
    <col min="4620" max="4620" width="23" style="91" customWidth="1"/>
    <col min="4621" max="4621" width="14" style="91" bestFit="1" customWidth="1"/>
    <col min="4622" max="4622" width="0.796875" style="91" customWidth="1"/>
    <col min="4623" max="4623" width="15.265625" style="91" customWidth="1"/>
    <col min="4624" max="4624" width="0.796875" style="91" customWidth="1"/>
    <col min="4625" max="4625" width="12.73046875" style="91" customWidth="1"/>
    <col min="4626" max="4626" width="12.59765625" style="91" customWidth="1"/>
    <col min="4627" max="4627" width="16.73046875" style="91" customWidth="1"/>
    <col min="4628" max="4870" width="9" style="91"/>
    <col min="4871" max="4871" width="21.265625" style="91" customWidth="1"/>
    <col min="4872" max="4872" width="14.265625" style="91" customWidth="1"/>
    <col min="4873" max="4873" width="16.59765625" style="91" customWidth="1"/>
    <col min="4874" max="4874" width="0.796875" style="91" customWidth="1"/>
    <col min="4875" max="4875" width="15.73046875" style="91" customWidth="1"/>
    <col min="4876" max="4876" width="23" style="91" customWidth="1"/>
    <col min="4877" max="4877" width="14" style="91" bestFit="1" customWidth="1"/>
    <col min="4878" max="4878" width="0.796875" style="91" customWidth="1"/>
    <col min="4879" max="4879" width="15.265625" style="91" customWidth="1"/>
    <col min="4880" max="4880" width="0.796875" style="91" customWidth="1"/>
    <col min="4881" max="4881" width="12.73046875" style="91" customWidth="1"/>
    <col min="4882" max="4882" width="12.59765625" style="91" customWidth="1"/>
    <col min="4883" max="4883" width="16.73046875" style="91" customWidth="1"/>
    <col min="4884" max="5126" width="9" style="91"/>
    <col min="5127" max="5127" width="21.265625" style="91" customWidth="1"/>
    <col min="5128" max="5128" width="14.265625" style="91" customWidth="1"/>
    <col min="5129" max="5129" width="16.59765625" style="91" customWidth="1"/>
    <col min="5130" max="5130" width="0.796875" style="91" customWidth="1"/>
    <col min="5131" max="5131" width="15.73046875" style="91" customWidth="1"/>
    <col min="5132" max="5132" width="23" style="91" customWidth="1"/>
    <col min="5133" max="5133" width="14" style="91" bestFit="1" customWidth="1"/>
    <col min="5134" max="5134" width="0.796875" style="91" customWidth="1"/>
    <col min="5135" max="5135" width="15.265625" style="91" customWidth="1"/>
    <col min="5136" max="5136" width="0.796875" style="91" customWidth="1"/>
    <col min="5137" max="5137" width="12.73046875" style="91" customWidth="1"/>
    <col min="5138" max="5138" width="12.59765625" style="91" customWidth="1"/>
    <col min="5139" max="5139" width="16.73046875" style="91" customWidth="1"/>
    <col min="5140" max="5382" width="9" style="91"/>
    <col min="5383" max="5383" width="21.265625" style="91" customWidth="1"/>
    <col min="5384" max="5384" width="14.265625" style="91" customWidth="1"/>
    <col min="5385" max="5385" width="16.59765625" style="91" customWidth="1"/>
    <col min="5386" max="5386" width="0.796875" style="91" customWidth="1"/>
    <col min="5387" max="5387" width="15.73046875" style="91" customWidth="1"/>
    <col min="5388" max="5388" width="23" style="91" customWidth="1"/>
    <col min="5389" max="5389" width="14" style="91" bestFit="1" customWidth="1"/>
    <col min="5390" max="5390" width="0.796875" style="91" customWidth="1"/>
    <col min="5391" max="5391" width="15.265625" style="91" customWidth="1"/>
    <col min="5392" max="5392" width="0.796875" style="91" customWidth="1"/>
    <col min="5393" max="5393" width="12.73046875" style="91" customWidth="1"/>
    <col min="5394" max="5394" width="12.59765625" style="91" customWidth="1"/>
    <col min="5395" max="5395" width="16.73046875" style="91" customWidth="1"/>
    <col min="5396" max="5638" width="9" style="91"/>
    <col min="5639" max="5639" width="21.265625" style="91" customWidth="1"/>
    <col min="5640" max="5640" width="14.265625" style="91" customWidth="1"/>
    <col min="5641" max="5641" width="16.59765625" style="91" customWidth="1"/>
    <col min="5642" max="5642" width="0.796875" style="91" customWidth="1"/>
    <col min="5643" max="5643" width="15.73046875" style="91" customWidth="1"/>
    <col min="5644" max="5644" width="23" style="91" customWidth="1"/>
    <col min="5645" max="5645" width="14" style="91" bestFit="1" customWidth="1"/>
    <col min="5646" max="5646" width="0.796875" style="91" customWidth="1"/>
    <col min="5647" max="5647" width="15.265625" style="91" customWidth="1"/>
    <col min="5648" max="5648" width="0.796875" style="91" customWidth="1"/>
    <col min="5649" max="5649" width="12.73046875" style="91" customWidth="1"/>
    <col min="5650" max="5650" width="12.59765625" style="91" customWidth="1"/>
    <col min="5651" max="5651" width="16.73046875" style="91" customWidth="1"/>
    <col min="5652" max="5894" width="9" style="91"/>
    <col min="5895" max="5895" width="21.265625" style="91" customWidth="1"/>
    <col min="5896" max="5896" width="14.265625" style="91" customWidth="1"/>
    <col min="5897" max="5897" width="16.59765625" style="91" customWidth="1"/>
    <col min="5898" max="5898" width="0.796875" style="91" customWidth="1"/>
    <col min="5899" max="5899" width="15.73046875" style="91" customWidth="1"/>
    <col min="5900" max="5900" width="23" style="91" customWidth="1"/>
    <col min="5901" max="5901" width="14" style="91" bestFit="1" customWidth="1"/>
    <col min="5902" max="5902" width="0.796875" style="91" customWidth="1"/>
    <col min="5903" max="5903" width="15.265625" style="91" customWidth="1"/>
    <col min="5904" max="5904" width="0.796875" style="91" customWidth="1"/>
    <col min="5905" max="5905" width="12.73046875" style="91" customWidth="1"/>
    <col min="5906" max="5906" width="12.59765625" style="91" customWidth="1"/>
    <col min="5907" max="5907" width="16.73046875" style="91" customWidth="1"/>
    <col min="5908" max="6150" width="9" style="91"/>
    <col min="6151" max="6151" width="21.265625" style="91" customWidth="1"/>
    <col min="6152" max="6152" width="14.265625" style="91" customWidth="1"/>
    <col min="6153" max="6153" width="16.59765625" style="91" customWidth="1"/>
    <col min="6154" max="6154" width="0.796875" style="91" customWidth="1"/>
    <col min="6155" max="6155" width="15.73046875" style="91" customWidth="1"/>
    <col min="6156" max="6156" width="23" style="91" customWidth="1"/>
    <col min="6157" max="6157" width="14" style="91" bestFit="1" customWidth="1"/>
    <col min="6158" max="6158" width="0.796875" style="91" customWidth="1"/>
    <col min="6159" max="6159" width="15.265625" style="91" customWidth="1"/>
    <col min="6160" max="6160" width="0.796875" style="91" customWidth="1"/>
    <col min="6161" max="6161" width="12.73046875" style="91" customWidth="1"/>
    <col min="6162" max="6162" width="12.59765625" style="91" customWidth="1"/>
    <col min="6163" max="6163" width="16.73046875" style="91" customWidth="1"/>
    <col min="6164" max="6406" width="9" style="91"/>
    <col min="6407" max="6407" width="21.265625" style="91" customWidth="1"/>
    <col min="6408" max="6408" width="14.265625" style="91" customWidth="1"/>
    <col min="6409" max="6409" width="16.59765625" style="91" customWidth="1"/>
    <col min="6410" max="6410" width="0.796875" style="91" customWidth="1"/>
    <col min="6411" max="6411" width="15.73046875" style="91" customWidth="1"/>
    <col min="6412" max="6412" width="23" style="91" customWidth="1"/>
    <col min="6413" max="6413" width="14" style="91" bestFit="1" customWidth="1"/>
    <col min="6414" max="6414" width="0.796875" style="91" customWidth="1"/>
    <col min="6415" max="6415" width="15.265625" style="91" customWidth="1"/>
    <col min="6416" max="6416" width="0.796875" style="91" customWidth="1"/>
    <col min="6417" max="6417" width="12.73046875" style="91" customWidth="1"/>
    <col min="6418" max="6418" width="12.59765625" style="91" customWidth="1"/>
    <col min="6419" max="6419" width="16.73046875" style="91" customWidth="1"/>
    <col min="6420" max="6662" width="9" style="91"/>
    <col min="6663" max="6663" width="21.265625" style="91" customWidth="1"/>
    <col min="6664" max="6664" width="14.265625" style="91" customWidth="1"/>
    <col min="6665" max="6665" width="16.59765625" style="91" customWidth="1"/>
    <col min="6666" max="6666" width="0.796875" style="91" customWidth="1"/>
    <col min="6667" max="6667" width="15.73046875" style="91" customWidth="1"/>
    <col min="6668" max="6668" width="23" style="91" customWidth="1"/>
    <col min="6669" max="6669" width="14" style="91" bestFit="1" customWidth="1"/>
    <col min="6670" max="6670" width="0.796875" style="91" customWidth="1"/>
    <col min="6671" max="6671" width="15.265625" style="91" customWidth="1"/>
    <col min="6672" max="6672" width="0.796875" style="91" customWidth="1"/>
    <col min="6673" max="6673" width="12.73046875" style="91" customWidth="1"/>
    <col min="6674" max="6674" width="12.59765625" style="91" customWidth="1"/>
    <col min="6675" max="6675" width="16.73046875" style="91" customWidth="1"/>
    <col min="6676" max="6918" width="9" style="91"/>
    <col min="6919" max="6919" width="21.265625" style="91" customWidth="1"/>
    <col min="6920" max="6920" width="14.265625" style="91" customWidth="1"/>
    <col min="6921" max="6921" width="16.59765625" style="91" customWidth="1"/>
    <col min="6922" max="6922" width="0.796875" style="91" customWidth="1"/>
    <col min="6923" max="6923" width="15.73046875" style="91" customWidth="1"/>
    <col min="6924" max="6924" width="23" style="91" customWidth="1"/>
    <col min="6925" max="6925" width="14" style="91" bestFit="1" customWidth="1"/>
    <col min="6926" max="6926" width="0.796875" style="91" customWidth="1"/>
    <col min="6927" max="6927" width="15.265625" style="91" customWidth="1"/>
    <col min="6928" max="6928" width="0.796875" style="91" customWidth="1"/>
    <col min="6929" max="6929" width="12.73046875" style="91" customWidth="1"/>
    <col min="6930" max="6930" width="12.59765625" style="91" customWidth="1"/>
    <col min="6931" max="6931" width="16.73046875" style="91" customWidth="1"/>
    <col min="6932" max="7174" width="9" style="91"/>
    <col min="7175" max="7175" width="21.265625" style="91" customWidth="1"/>
    <col min="7176" max="7176" width="14.265625" style="91" customWidth="1"/>
    <col min="7177" max="7177" width="16.59765625" style="91" customWidth="1"/>
    <col min="7178" max="7178" width="0.796875" style="91" customWidth="1"/>
    <col min="7179" max="7179" width="15.73046875" style="91" customWidth="1"/>
    <col min="7180" max="7180" width="23" style="91" customWidth="1"/>
    <col min="7181" max="7181" width="14" style="91" bestFit="1" customWidth="1"/>
    <col min="7182" max="7182" width="0.796875" style="91" customWidth="1"/>
    <col min="7183" max="7183" width="15.265625" style="91" customWidth="1"/>
    <col min="7184" max="7184" width="0.796875" style="91" customWidth="1"/>
    <col min="7185" max="7185" width="12.73046875" style="91" customWidth="1"/>
    <col min="7186" max="7186" width="12.59765625" style="91" customWidth="1"/>
    <col min="7187" max="7187" width="16.73046875" style="91" customWidth="1"/>
    <col min="7188" max="7430" width="9" style="91"/>
    <col min="7431" max="7431" width="21.265625" style="91" customWidth="1"/>
    <col min="7432" max="7432" width="14.265625" style="91" customWidth="1"/>
    <col min="7433" max="7433" width="16.59765625" style="91" customWidth="1"/>
    <col min="7434" max="7434" width="0.796875" style="91" customWidth="1"/>
    <col min="7435" max="7435" width="15.73046875" style="91" customWidth="1"/>
    <col min="7436" max="7436" width="23" style="91" customWidth="1"/>
    <col min="7437" max="7437" width="14" style="91" bestFit="1" customWidth="1"/>
    <col min="7438" max="7438" width="0.796875" style="91" customWidth="1"/>
    <col min="7439" max="7439" width="15.265625" style="91" customWidth="1"/>
    <col min="7440" max="7440" width="0.796875" style="91" customWidth="1"/>
    <col min="7441" max="7441" width="12.73046875" style="91" customWidth="1"/>
    <col min="7442" max="7442" width="12.59765625" style="91" customWidth="1"/>
    <col min="7443" max="7443" width="16.73046875" style="91" customWidth="1"/>
    <col min="7444" max="7686" width="9" style="91"/>
    <col min="7687" max="7687" width="21.265625" style="91" customWidth="1"/>
    <col min="7688" max="7688" width="14.265625" style="91" customWidth="1"/>
    <col min="7689" max="7689" width="16.59765625" style="91" customWidth="1"/>
    <col min="7690" max="7690" width="0.796875" style="91" customWidth="1"/>
    <col min="7691" max="7691" width="15.73046875" style="91" customWidth="1"/>
    <col min="7692" max="7692" width="23" style="91" customWidth="1"/>
    <col min="7693" max="7693" width="14" style="91" bestFit="1" customWidth="1"/>
    <col min="7694" max="7694" width="0.796875" style="91" customWidth="1"/>
    <col min="7695" max="7695" width="15.265625" style="91" customWidth="1"/>
    <col min="7696" max="7696" width="0.796875" style="91" customWidth="1"/>
    <col min="7697" max="7697" width="12.73046875" style="91" customWidth="1"/>
    <col min="7698" max="7698" width="12.59765625" style="91" customWidth="1"/>
    <col min="7699" max="7699" width="16.73046875" style="91" customWidth="1"/>
    <col min="7700" max="7942" width="9" style="91"/>
    <col min="7943" max="7943" width="21.265625" style="91" customWidth="1"/>
    <col min="7944" max="7944" width="14.265625" style="91" customWidth="1"/>
    <col min="7945" max="7945" width="16.59765625" style="91" customWidth="1"/>
    <col min="7946" max="7946" width="0.796875" style="91" customWidth="1"/>
    <col min="7947" max="7947" width="15.73046875" style="91" customWidth="1"/>
    <col min="7948" max="7948" width="23" style="91" customWidth="1"/>
    <col min="7949" max="7949" width="14" style="91" bestFit="1" customWidth="1"/>
    <col min="7950" max="7950" width="0.796875" style="91" customWidth="1"/>
    <col min="7951" max="7951" width="15.265625" style="91" customWidth="1"/>
    <col min="7952" max="7952" width="0.796875" style="91" customWidth="1"/>
    <col min="7953" max="7953" width="12.73046875" style="91" customWidth="1"/>
    <col min="7954" max="7954" width="12.59765625" style="91" customWidth="1"/>
    <col min="7955" max="7955" width="16.73046875" style="91" customWidth="1"/>
    <col min="7956" max="8198" width="9" style="91"/>
    <col min="8199" max="8199" width="21.265625" style="91" customWidth="1"/>
    <col min="8200" max="8200" width="14.265625" style="91" customWidth="1"/>
    <col min="8201" max="8201" width="16.59765625" style="91" customWidth="1"/>
    <col min="8202" max="8202" width="0.796875" style="91" customWidth="1"/>
    <col min="8203" max="8203" width="15.73046875" style="91" customWidth="1"/>
    <col min="8204" max="8204" width="23" style="91" customWidth="1"/>
    <col min="8205" max="8205" width="14" style="91" bestFit="1" customWidth="1"/>
    <col min="8206" max="8206" width="0.796875" style="91" customWidth="1"/>
    <col min="8207" max="8207" width="15.265625" style="91" customWidth="1"/>
    <col min="8208" max="8208" width="0.796875" style="91" customWidth="1"/>
    <col min="8209" max="8209" width="12.73046875" style="91" customWidth="1"/>
    <col min="8210" max="8210" width="12.59765625" style="91" customWidth="1"/>
    <col min="8211" max="8211" width="16.73046875" style="91" customWidth="1"/>
    <col min="8212" max="8454" width="9" style="91"/>
    <col min="8455" max="8455" width="21.265625" style="91" customWidth="1"/>
    <col min="8456" max="8456" width="14.265625" style="91" customWidth="1"/>
    <col min="8457" max="8457" width="16.59765625" style="91" customWidth="1"/>
    <col min="8458" max="8458" width="0.796875" style="91" customWidth="1"/>
    <col min="8459" max="8459" width="15.73046875" style="91" customWidth="1"/>
    <col min="8460" max="8460" width="23" style="91" customWidth="1"/>
    <col min="8461" max="8461" width="14" style="91" bestFit="1" customWidth="1"/>
    <col min="8462" max="8462" width="0.796875" style="91" customWidth="1"/>
    <col min="8463" max="8463" width="15.265625" style="91" customWidth="1"/>
    <col min="8464" max="8464" width="0.796875" style="91" customWidth="1"/>
    <col min="8465" max="8465" width="12.73046875" style="91" customWidth="1"/>
    <col min="8466" max="8466" width="12.59765625" style="91" customWidth="1"/>
    <col min="8467" max="8467" width="16.73046875" style="91" customWidth="1"/>
    <col min="8468" max="8710" width="9" style="91"/>
    <col min="8711" max="8711" width="21.265625" style="91" customWidth="1"/>
    <col min="8712" max="8712" width="14.265625" style="91" customWidth="1"/>
    <col min="8713" max="8713" width="16.59765625" style="91" customWidth="1"/>
    <col min="8714" max="8714" width="0.796875" style="91" customWidth="1"/>
    <col min="8715" max="8715" width="15.73046875" style="91" customWidth="1"/>
    <col min="8716" max="8716" width="23" style="91" customWidth="1"/>
    <col min="8717" max="8717" width="14" style="91" bestFit="1" customWidth="1"/>
    <col min="8718" max="8718" width="0.796875" style="91" customWidth="1"/>
    <col min="8719" max="8719" width="15.265625" style="91" customWidth="1"/>
    <col min="8720" max="8720" width="0.796875" style="91" customWidth="1"/>
    <col min="8721" max="8721" width="12.73046875" style="91" customWidth="1"/>
    <col min="8722" max="8722" width="12.59765625" style="91" customWidth="1"/>
    <col min="8723" max="8723" width="16.73046875" style="91" customWidth="1"/>
    <col min="8724" max="8966" width="9" style="91"/>
    <col min="8967" max="8967" width="21.265625" style="91" customWidth="1"/>
    <col min="8968" max="8968" width="14.265625" style="91" customWidth="1"/>
    <col min="8969" max="8969" width="16.59765625" style="91" customWidth="1"/>
    <col min="8970" max="8970" width="0.796875" style="91" customWidth="1"/>
    <col min="8971" max="8971" width="15.73046875" style="91" customWidth="1"/>
    <col min="8972" max="8972" width="23" style="91" customWidth="1"/>
    <col min="8973" max="8973" width="14" style="91" bestFit="1" customWidth="1"/>
    <col min="8974" max="8974" width="0.796875" style="91" customWidth="1"/>
    <col min="8975" max="8975" width="15.265625" style="91" customWidth="1"/>
    <col min="8976" max="8976" width="0.796875" style="91" customWidth="1"/>
    <col min="8977" max="8977" width="12.73046875" style="91" customWidth="1"/>
    <col min="8978" max="8978" width="12.59765625" style="91" customWidth="1"/>
    <col min="8979" max="8979" width="16.73046875" style="91" customWidth="1"/>
    <col min="8980" max="9222" width="9" style="91"/>
    <col min="9223" max="9223" width="21.265625" style="91" customWidth="1"/>
    <col min="9224" max="9224" width="14.265625" style="91" customWidth="1"/>
    <col min="9225" max="9225" width="16.59765625" style="91" customWidth="1"/>
    <col min="9226" max="9226" width="0.796875" style="91" customWidth="1"/>
    <col min="9227" max="9227" width="15.73046875" style="91" customWidth="1"/>
    <col min="9228" max="9228" width="23" style="91" customWidth="1"/>
    <col min="9229" max="9229" width="14" style="91" bestFit="1" customWidth="1"/>
    <col min="9230" max="9230" width="0.796875" style="91" customWidth="1"/>
    <col min="9231" max="9231" width="15.265625" style="91" customWidth="1"/>
    <col min="9232" max="9232" width="0.796875" style="91" customWidth="1"/>
    <col min="9233" max="9233" width="12.73046875" style="91" customWidth="1"/>
    <col min="9234" max="9234" width="12.59765625" style="91" customWidth="1"/>
    <col min="9235" max="9235" width="16.73046875" style="91" customWidth="1"/>
    <col min="9236" max="9478" width="9" style="91"/>
    <col min="9479" max="9479" width="21.265625" style="91" customWidth="1"/>
    <col min="9480" max="9480" width="14.265625" style="91" customWidth="1"/>
    <col min="9481" max="9481" width="16.59765625" style="91" customWidth="1"/>
    <col min="9482" max="9482" width="0.796875" style="91" customWidth="1"/>
    <col min="9483" max="9483" width="15.73046875" style="91" customWidth="1"/>
    <col min="9484" max="9484" width="23" style="91" customWidth="1"/>
    <col min="9485" max="9485" width="14" style="91" bestFit="1" customWidth="1"/>
    <col min="9486" max="9486" width="0.796875" style="91" customWidth="1"/>
    <col min="9487" max="9487" width="15.265625" style="91" customWidth="1"/>
    <col min="9488" max="9488" width="0.796875" style="91" customWidth="1"/>
    <col min="9489" max="9489" width="12.73046875" style="91" customWidth="1"/>
    <col min="9490" max="9490" width="12.59765625" style="91" customWidth="1"/>
    <col min="9491" max="9491" width="16.73046875" style="91" customWidth="1"/>
    <col min="9492" max="9734" width="9" style="91"/>
    <col min="9735" max="9735" width="21.265625" style="91" customWidth="1"/>
    <col min="9736" max="9736" width="14.265625" style="91" customWidth="1"/>
    <col min="9737" max="9737" width="16.59765625" style="91" customWidth="1"/>
    <col min="9738" max="9738" width="0.796875" style="91" customWidth="1"/>
    <col min="9739" max="9739" width="15.73046875" style="91" customWidth="1"/>
    <col min="9740" max="9740" width="23" style="91" customWidth="1"/>
    <col min="9741" max="9741" width="14" style="91" bestFit="1" customWidth="1"/>
    <col min="9742" max="9742" width="0.796875" style="91" customWidth="1"/>
    <col min="9743" max="9743" width="15.265625" style="91" customWidth="1"/>
    <col min="9744" max="9744" width="0.796875" style="91" customWidth="1"/>
    <col min="9745" max="9745" width="12.73046875" style="91" customWidth="1"/>
    <col min="9746" max="9746" width="12.59765625" style="91" customWidth="1"/>
    <col min="9747" max="9747" width="16.73046875" style="91" customWidth="1"/>
    <col min="9748" max="9990" width="9" style="91"/>
    <col min="9991" max="9991" width="21.265625" style="91" customWidth="1"/>
    <col min="9992" max="9992" width="14.265625" style="91" customWidth="1"/>
    <col min="9993" max="9993" width="16.59765625" style="91" customWidth="1"/>
    <col min="9994" max="9994" width="0.796875" style="91" customWidth="1"/>
    <col min="9995" max="9995" width="15.73046875" style="91" customWidth="1"/>
    <col min="9996" max="9996" width="23" style="91" customWidth="1"/>
    <col min="9997" max="9997" width="14" style="91" bestFit="1" customWidth="1"/>
    <col min="9998" max="9998" width="0.796875" style="91" customWidth="1"/>
    <col min="9999" max="9999" width="15.265625" style="91" customWidth="1"/>
    <col min="10000" max="10000" width="0.796875" style="91" customWidth="1"/>
    <col min="10001" max="10001" width="12.73046875" style="91" customWidth="1"/>
    <col min="10002" max="10002" width="12.59765625" style="91" customWidth="1"/>
    <col min="10003" max="10003" width="16.73046875" style="91" customWidth="1"/>
    <col min="10004" max="10246" width="9" style="91"/>
    <col min="10247" max="10247" width="21.265625" style="91" customWidth="1"/>
    <col min="10248" max="10248" width="14.265625" style="91" customWidth="1"/>
    <col min="10249" max="10249" width="16.59765625" style="91" customWidth="1"/>
    <col min="10250" max="10250" width="0.796875" style="91" customWidth="1"/>
    <col min="10251" max="10251" width="15.73046875" style="91" customWidth="1"/>
    <col min="10252" max="10252" width="23" style="91" customWidth="1"/>
    <col min="10253" max="10253" width="14" style="91" bestFit="1" customWidth="1"/>
    <col min="10254" max="10254" width="0.796875" style="91" customWidth="1"/>
    <col min="10255" max="10255" width="15.265625" style="91" customWidth="1"/>
    <col min="10256" max="10256" width="0.796875" style="91" customWidth="1"/>
    <col min="10257" max="10257" width="12.73046875" style="91" customWidth="1"/>
    <col min="10258" max="10258" width="12.59765625" style="91" customWidth="1"/>
    <col min="10259" max="10259" width="16.73046875" style="91" customWidth="1"/>
    <col min="10260" max="10502" width="9" style="91"/>
    <col min="10503" max="10503" width="21.265625" style="91" customWidth="1"/>
    <col min="10504" max="10504" width="14.265625" style="91" customWidth="1"/>
    <col min="10505" max="10505" width="16.59765625" style="91" customWidth="1"/>
    <col min="10506" max="10506" width="0.796875" style="91" customWidth="1"/>
    <col min="10507" max="10507" width="15.73046875" style="91" customWidth="1"/>
    <col min="10508" max="10508" width="23" style="91" customWidth="1"/>
    <col min="10509" max="10509" width="14" style="91" bestFit="1" customWidth="1"/>
    <col min="10510" max="10510" width="0.796875" style="91" customWidth="1"/>
    <col min="10511" max="10511" width="15.265625" style="91" customWidth="1"/>
    <col min="10512" max="10512" width="0.796875" style="91" customWidth="1"/>
    <col min="10513" max="10513" width="12.73046875" style="91" customWidth="1"/>
    <col min="10514" max="10514" width="12.59765625" style="91" customWidth="1"/>
    <col min="10515" max="10515" width="16.73046875" style="91" customWidth="1"/>
    <col min="10516" max="10758" width="9" style="91"/>
    <col min="10759" max="10759" width="21.265625" style="91" customWidth="1"/>
    <col min="10760" max="10760" width="14.265625" style="91" customWidth="1"/>
    <col min="10761" max="10761" width="16.59765625" style="91" customWidth="1"/>
    <col min="10762" max="10762" width="0.796875" style="91" customWidth="1"/>
    <col min="10763" max="10763" width="15.73046875" style="91" customWidth="1"/>
    <col min="10764" max="10764" width="23" style="91" customWidth="1"/>
    <col min="10765" max="10765" width="14" style="91" bestFit="1" customWidth="1"/>
    <col min="10766" max="10766" width="0.796875" style="91" customWidth="1"/>
    <col min="10767" max="10767" width="15.265625" style="91" customWidth="1"/>
    <col min="10768" max="10768" width="0.796875" style="91" customWidth="1"/>
    <col min="10769" max="10769" width="12.73046875" style="91" customWidth="1"/>
    <col min="10770" max="10770" width="12.59765625" style="91" customWidth="1"/>
    <col min="10771" max="10771" width="16.73046875" style="91" customWidth="1"/>
    <col min="10772" max="11014" width="9" style="91"/>
    <col min="11015" max="11015" width="21.265625" style="91" customWidth="1"/>
    <col min="11016" max="11016" width="14.265625" style="91" customWidth="1"/>
    <col min="11017" max="11017" width="16.59765625" style="91" customWidth="1"/>
    <col min="11018" max="11018" width="0.796875" style="91" customWidth="1"/>
    <col min="11019" max="11019" width="15.73046875" style="91" customWidth="1"/>
    <col min="11020" max="11020" width="23" style="91" customWidth="1"/>
    <col min="11021" max="11021" width="14" style="91" bestFit="1" customWidth="1"/>
    <col min="11022" max="11022" width="0.796875" style="91" customWidth="1"/>
    <col min="11023" max="11023" width="15.265625" style="91" customWidth="1"/>
    <col min="11024" max="11024" width="0.796875" style="91" customWidth="1"/>
    <col min="11025" max="11025" width="12.73046875" style="91" customWidth="1"/>
    <col min="11026" max="11026" width="12.59765625" style="91" customWidth="1"/>
    <col min="11027" max="11027" width="16.73046875" style="91" customWidth="1"/>
    <col min="11028" max="11270" width="9" style="91"/>
    <col min="11271" max="11271" width="21.265625" style="91" customWidth="1"/>
    <col min="11272" max="11272" width="14.265625" style="91" customWidth="1"/>
    <col min="11273" max="11273" width="16.59765625" style="91" customWidth="1"/>
    <col min="11274" max="11274" width="0.796875" style="91" customWidth="1"/>
    <col min="11275" max="11275" width="15.73046875" style="91" customWidth="1"/>
    <col min="11276" max="11276" width="23" style="91" customWidth="1"/>
    <col min="11277" max="11277" width="14" style="91" bestFit="1" customWidth="1"/>
    <col min="11278" max="11278" width="0.796875" style="91" customWidth="1"/>
    <col min="11279" max="11279" width="15.265625" style="91" customWidth="1"/>
    <col min="11280" max="11280" width="0.796875" style="91" customWidth="1"/>
    <col min="11281" max="11281" width="12.73046875" style="91" customWidth="1"/>
    <col min="11282" max="11282" width="12.59765625" style="91" customWidth="1"/>
    <col min="11283" max="11283" width="16.73046875" style="91" customWidth="1"/>
    <col min="11284" max="11526" width="9" style="91"/>
    <col min="11527" max="11527" width="21.265625" style="91" customWidth="1"/>
    <col min="11528" max="11528" width="14.265625" style="91" customWidth="1"/>
    <col min="11529" max="11529" width="16.59765625" style="91" customWidth="1"/>
    <col min="11530" max="11530" width="0.796875" style="91" customWidth="1"/>
    <col min="11531" max="11531" width="15.73046875" style="91" customWidth="1"/>
    <col min="11532" max="11532" width="23" style="91" customWidth="1"/>
    <col min="11533" max="11533" width="14" style="91" bestFit="1" customWidth="1"/>
    <col min="11534" max="11534" width="0.796875" style="91" customWidth="1"/>
    <col min="11535" max="11535" width="15.265625" style="91" customWidth="1"/>
    <col min="11536" max="11536" width="0.796875" style="91" customWidth="1"/>
    <col min="11537" max="11537" width="12.73046875" style="91" customWidth="1"/>
    <col min="11538" max="11538" width="12.59765625" style="91" customWidth="1"/>
    <col min="11539" max="11539" width="16.73046875" style="91" customWidth="1"/>
    <col min="11540" max="11782" width="9" style="91"/>
    <col min="11783" max="11783" width="21.265625" style="91" customWidth="1"/>
    <col min="11784" max="11784" width="14.265625" style="91" customWidth="1"/>
    <col min="11785" max="11785" width="16.59765625" style="91" customWidth="1"/>
    <col min="11786" max="11786" width="0.796875" style="91" customWidth="1"/>
    <col min="11787" max="11787" width="15.73046875" style="91" customWidth="1"/>
    <col min="11788" max="11788" width="23" style="91" customWidth="1"/>
    <col min="11789" max="11789" width="14" style="91" bestFit="1" customWidth="1"/>
    <col min="11790" max="11790" width="0.796875" style="91" customWidth="1"/>
    <col min="11791" max="11791" width="15.265625" style="91" customWidth="1"/>
    <col min="11792" max="11792" width="0.796875" style="91" customWidth="1"/>
    <col min="11793" max="11793" width="12.73046875" style="91" customWidth="1"/>
    <col min="11794" max="11794" width="12.59765625" style="91" customWidth="1"/>
    <col min="11795" max="11795" width="16.73046875" style="91" customWidth="1"/>
    <col min="11796" max="12038" width="9" style="91"/>
    <col min="12039" max="12039" width="21.265625" style="91" customWidth="1"/>
    <col min="12040" max="12040" width="14.265625" style="91" customWidth="1"/>
    <col min="12041" max="12041" width="16.59765625" style="91" customWidth="1"/>
    <col min="12042" max="12042" width="0.796875" style="91" customWidth="1"/>
    <col min="12043" max="12043" width="15.73046875" style="91" customWidth="1"/>
    <col min="12044" max="12044" width="23" style="91" customWidth="1"/>
    <col min="12045" max="12045" width="14" style="91" bestFit="1" customWidth="1"/>
    <col min="12046" max="12046" width="0.796875" style="91" customWidth="1"/>
    <col min="12047" max="12047" width="15.265625" style="91" customWidth="1"/>
    <col min="12048" max="12048" width="0.796875" style="91" customWidth="1"/>
    <col min="12049" max="12049" width="12.73046875" style="91" customWidth="1"/>
    <col min="12050" max="12050" width="12.59765625" style="91" customWidth="1"/>
    <col min="12051" max="12051" width="16.73046875" style="91" customWidth="1"/>
    <col min="12052" max="12294" width="9" style="91"/>
    <col min="12295" max="12295" width="21.265625" style="91" customWidth="1"/>
    <col min="12296" max="12296" width="14.265625" style="91" customWidth="1"/>
    <col min="12297" max="12297" width="16.59765625" style="91" customWidth="1"/>
    <col min="12298" max="12298" width="0.796875" style="91" customWidth="1"/>
    <col min="12299" max="12299" width="15.73046875" style="91" customWidth="1"/>
    <col min="12300" max="12300" width="23" style="91" customWidth="1"/>
    <col min="12301" max="12301" width="14" style="91" bestFit="1" customWidth="1"/>
    <col min="12302" max="12302" width="0.796875" style="91" customWidth="1"/>
    <col min="12303" max="12303" width="15.265625" style="91" customWidth="1"/>
    <col min="12304" max="12304" width="0.796875" style="91" customWidth="1"/>
    <col min="12305" max="12305" width="12.73046875" style="91" customWidth="1"/>
    <col min="12306" max="12306" width="12.59765625" style="91" customWidth="1"/>
    <col min="12307" max="12307" width="16.73046875" style="91" customWidth="1"/>
    <col min="12308" max="12550" width="9" style="91"/>
    <col min="12551" max="12551" width="21.265625" style="91" customWidth="1"/>
    <col min="12552" max="12552" width="14.265625" style="91" customWidth="1"/>
    <col min="12553" max="12553" width="16.59765625" style="91" customWidth="1"/>
    <col min="12554" max="12554" width="0.796875" style="91" customWidth="1"/>
    <col min="12555" max="12555" width="15.73046875" style="91" customWidth="1"/>
    <col min="12556" max="12556" width="23" style="91" customWidth="1"/>
    <col min="12557" max="12557" width="14" style="91" bestFit="1" customWidth="1"/>
    <col min="12558" max="12558" width="0.796875" style="91" customWidth="1"/>
    <col min="12559" max="12559" width="15.265625" style="91" customWidth="1"/>
    <col min="12560" max="12560" width="0.796875" style="91" customWidth="1"/>
    <col min="12561" max="12561" width="12.73046875" style="91" customWidth="1"/>
    <col min="12562" max="12562" width="12.59765625" style="91" customWidth="1"/>
    <col min="12563" max="12563" width="16.73046875" style="91" customWidth="1"/>
    <col min="12564" max="12806" width="9" style="91"/>
    <col min="12807" max="12807" width="21.265625" style="91" customWidth="1"/>
    <col min="12808" max="12808" width="14.265625" style="91" customWidth="1"/>
    <col min="12809" max="12809" width="16.59765625" style="91" customWidth="1"/>
    <col min="12810" max="12810" width="0.796875" style="91" customWidth="1"/>
    <col min="12811" max="12811" width="15.73046875" style="91" customWidth="1"/>
    <col min="12812" max="12812" width="23" style="91" customWidth="1"/>
    <col min="12813" max="12813" width="14" style="91" bestFit="1" customWidth="1"/>
    <col min="12814" max="12814" width="0.796875" style="91" customWidth="1"/>
    <col min="12815" max="12815" width="15.265625" style="91" customWidth="1"/>
    <col min="12816" max="12816" width="0.796875" style="91" customWidth="1"/>
    <col min="12817" max="12817" width="12.73046875" style="91" customWidth="1"/>
    <col min="12818" max="12818" width="12.59765625" style="91" customWidth="1"/>
    <col min="12819" max="12819" width="16.73046875" style="91" customWidth="1"/>
    <col min="12820" max="13062" width="9" style="91"/>
    <col min="13063" max="13063" width="21.265625" style="91" customWidth="1"/>
    <col min="13064" max="13064" width="14.265625" style="91" customWidth="1"/>
    <col min="13065" max="13065" width="16.59765625" style="91" customWidth="1"/>
    <col min="13066" max="13066" width="0.796875" style="91" customWidth="1"/>
    <col min="13067" max="13067" width="15.73046875" style="91" customWidth="1"/>
    <col min="13068" max="13068" width="23" style="91" customWidth="1"/>
    <col min="13069" max="13069" width="14" style="91" bestFit="1" customWidth="1"/>
    <col min="13070" max="13070" width="0.796875" style="91" customWidth="1"/>
    <col min="13071" max="13071" width="15.265625" style="91" customWidth="1"/>
    <col min="13072" max="13072" width="0.796875" style="91" customWidth="1"/>
    <col min="13073" max="13073" width="12.73046875" style="91" customWidth="1"/>
    <col min="13074" max="13074" width="12.59765625" style="91" customWidth="1"/>
    <col min="13075" max="13075" width="16.73046875" style="91" customWidth="1"/>
    <col min="13076" max="13318" width="9" style="91"/>
    <col min="13319" max="13319" width="21.265625" style="91" customWidth="1"/>
    <col min="13320" max="13320" width="14.265625" style="91" customWidth="1"/>
    <col min="13321" max="13321" width="16.59765625" style="91" customWidth="1"/>
    <col min="13322" max="13322" width="0.796875" style="91" customWidth="1"/>
    <col min="13323" max="13323" width="15.73046875" style="91" customWidth="1"/>
    <col min="13324" max="13324" width="23" style="91" customWidth="1"/>
    <col min="13325" max="13325" width="14" style="91" bestFit="1" customWidth="1"/>
    <col min="13326" max="13326" width="0.796875" style="91" customWidth="1"/>
    <col min="13327" max="13327" width="15.265625" style="91" customWidth="1"/>
    <col min="13328" max="13328" width="0.796875" style="91" customWidth="1"/>
    <col min="13329" max="13329" width="12.73046875" style="91" customWidth="1"/>
    <col min="13330" max="13330" width="12.59765625" style="91" customWidth="1"/>
    <col min="13331" max="13331" width="16.73046875" style="91" customWidth="1"/>
    <col min="13332" max="13574" width="9" style="91"/>
    <col min="13575" max="13575" width="21.265625" style="91" customWidth="1"/>
    <col min="13576" max="13576" width="14.265625" style="91" customWidth="1"/>
    <col min="13577" max="13577" width="16.59765625" style="91" customWidth="1"/>
    <col min="13578" max="13578" width="0.796875" style="91" customWidth="1"/>
    <col min="13579" max="13579" width="15.73046875" style="91" customWidth="1"/>
    <col min="13580" max="13580" width="23" style="91" customWidth="1"/>
    <col min="13581" max="13581" width="14" style="91" bestFit="1" customWidth="1"/>
    <col min="13582" max="13582" width="0.796875" style="91" customWidth="1"/>
    <col min="13583" max="13583" width="15.265625" style="91" customWidth="1"/>
    <col min="13584" max="13584" width="0.796875" style="91" customWidth="1"/>
    <col min="13585" max="13585" width="12.73046875" style="91" customWidth="1"/>
    <col min="13586" max="13586" width="12.59765625" style="91" customWidth="1"/>
    <col min="13587" max="13587" width="16.73046875" style="91" customWidth="1"/>
    <col min="13588" max="13830" width="9" style="91"/>
    <col min="13831" max="13831" width="21.265625" style="91" customWidth="1"/>
    <col min="13832" max="13832" width="14.265625" style="91" customWidth="1"/>
    <col min="13833" max="13833" width="16.59765625" style="91" customWidth="1"/>
    <col min="13834" max="13834" width="0.796875" style="91" customWidth="1"/>
    <col min="13835" max="13835" width="15.73046875" style="91" customWidth="1"/>
    <col min="13836" max="13836" width="23" style="91" customWidth="1"/>
    <col min="13837" max="13837" width="14" style="91" bestFit="1" customWidth="1"/>
    <col min="13838" max="13838" width="0.796875" style="91" customWidth="1"/>
    <col min="13839" max="13839" width="15.265625" style="91" customWidth="1"/>
    <col min="13840" max="13840" width="0.796875" style="91" customWidth="1"/>
    <col min="13841" max="13841" width="12.73046875" style="91" customWidth="1"/>
    <col min="13842" max="13842" width="12.59765625" style="91" customWidth="1"/>
    <col min="13843" max="13843" width="16.73046875" style="91" customWidth="1"/>
    <col min="13844" max="14086" width="9" style="91"/>
    <col min="14087" max="14087" width="21.265625" style="91" customWidth="1"/>
    <col min="14088" max="14088" width="14.265625" style="91" customWidth="1"/>
    <col min="14089" max="14089" width="16.59765625" style="91" customWidth="1"/>
    <col min="14090" max="14090" width="0.796875" style="91" customWidth="1"/>
    <col min="14091" max="14091" width="15.73046875" style="91" customWidth="1"/>
    <col min="14092" max="14092" width="23" style="91" customWidth="1"/>
    <col min="14093" max="14093" width="14" style="91" bestFit="1" customWidth="1"/>
    <col min="14094" max="14094" width="0.796875" style="91" customWidth="1"/>
    <col min="14095" max="14095" width="15.265625" style="91" customWidth="1"/>
    <col min="14096" max="14096" width="0.796875" style="91" customWidth="1"/>
    <col min="14097" max="14097" width="12.73046875" style="91" customWidth="1"/>
    <col min="14098" max="14098" width="12.59765625" style="91" customWidth="1"/>
    <col min="14099" max="14099" width="16.73046875" style="91" customWidth="1"/>
    <col min="14100" max="14342" width="9" style="91"/>
    <col min="14343" max="14343" width="21.265625" style="91" customWidth="1"/>
    <col min="14344" max="14344" width="14.265625" style="91" customWidth="1"/>
    <col min="14345" max="14345" width="16.59765625" style="91" customWidth="1"/>
    <col min="14346" max="14346" width="0.796875" style="91" customWidth="1"/>
    <col min="14347" max="14347" width="15.73046875" style="91" customWidth="1"/>
    <col min="14348" max="14348" width="23" style="91" customWidth="1"/>
    <col min="14349" max="14349" width="14" style="91" bestFit="1" customWidth="1"/>
    <col min="14350" max="14350" width="0.796875" style="91" customWidth="1"/>
    <col min="14351" max="14351" width="15.265625" style="91" customWidth="1"/>
    <col min="14352" max="14352" width="0.796875" style="91" customWidth="1"/>
    <col min="14353" max="14353" width="12.73046875" style="91" customWidth="1"/>
    <col min="14354" max="14354" width="12.59765625" style="91" customWidth="1"/>
    <col min="14355" max="14355" width="16.73046875" style="91" customWidth="1"/>
    <col min="14356" max="14598" width="9" style="91"/>
    <col min="14599" max="14599" width="21.265625" style="91" customWidth="1"/>
    <col min="14600" max="14600" width="14.265625" style="91" customWidth="1"/>
    <col min="14601" max="14601" width="16.59765625" style="91" customWidth="1"/>
    <col min="14602" max="14602" width="0.796875" style="91" customWidth="1"/>
    <col min="14603" max="14603" width="15.73046875" style="91" customWidth="1"/>
    <col min="14604" max="14604" width="23" style="91" customWidth="1"/>
    <col min="14605" max="14605" width="14" style="91" bestFit="1" customWidth="1"/>
    <col min="14606" max="14606" width="0.796875" style="91" customWidth="1"/>
    <col min="14607" max="14607" width="15.265625" style="91" customWidth="1"/>
    <col min="14608" max="14608" width="0.796875" style="91" customWidth="1"/>
    <col min="14609" max="14609" width="12.73046875" style="91" customWidth="1"/>
    <col min="14610" max="14610" width="12.59765625" style="91" customWidth="1"/>
    <col min="14611" max="14611" width="16.73046875" style="91" customWidth="1"/>
    <col min="14612" max="14854" width="9" style="91"/>
    <col min="14855" max="14855" width="21.265625" style="91" customWidth="1"/>
    <col min="14856" max="14856" width="14.265625" style="91" customWidth="1"/>
    <col min="14857" max="14857" width="16.59765625" style="91" customWidth="1"/>
    <col min="14858" max="14858" width="0.796875" style="91" customWidth="1"/>
    <col min="14859" max="14859" width="15.73046875" style="91" customWidth="1"/>
    <col min="14860" max="14860" width="23" style="91" customWidth="1"/>
    <col min="14861" max="14861" width="14" style="91" bestFit="1" customWidth="1"/>
    <col min="14862" max="14862" width="0.796875" style="91" customWidth="1"/>
    <col min="14863" max="14863" width="15.265625" style="91" customWidth="1"/>
    <col min="14864" max="14864" width="0.796875" style="91" customWidth="1"/>
    <col min="14865" max="14865" width="12.73046875" style="91" customWidth="1"/>
    <col min="14866" max="14866" width="12.59765625" style="91" customWidth="1"/>
    <col min="14867" max="14867" width="16.73046875" style="91" customWidth="1"/>
    <col min="14868" max="15110" width="9" style="91"/>
    <col min="15111" max="15111" width="21.265625" style="91" customWidth="1"/>
    <col min="15112" max="15112" width="14.265625" style="91" customWidth="1"/>
    <col min="15113" max="15113" width="16.59765625" style="91" customWidth="1"/>
    <col min="15114" max="15114" width="0.796875" style="91" customWidth="1"/>
    <col min="15115" max="15115" width="15.73046875" style="91" customWidth="1"/>
    <col min="15116" max="15116" width="23" style="91" customWidth="1"/>
    <col min="15117" max="15117" width="14" style="91" bestFit="1" customWidth="1"/>
    <col min="15118" max="15118" width="0.796875" style="91" customWidth="1"/>
    <col min="15119" max="15119" width="15.265625" style="91" customWidth="1"/>
    <col min="15120" max="15120" width="0.796875" style="91" customWidth="1"/>
    <col min="15121" max="15121" width="12.73046875" style="91" customWidth="1"/>
    <col min="15122" max="15122" width="12.59765625" style="91" customWidth="1"/>
    <col min="15123" max="15123" width="16.73046875" style="91" customWidth="1"/>
    <col min="15124" max="15366" width="9" style="91"/>
    <col min="15367" max="15367" width="21.265625" style="91" customWidth="1"/>
    <col min="15368" max="15368" width="14.265625" style="91" customWidth="1"/>
    <col min="15369" max="15369" width="16.59765625" style="91" customWidth="1"/>
    <col min="15370" max="15370" width="0.796875" style="91" customWidth="1"/>
    <col min="15371" max="15371" width="15.73046875" style="91" customWidth="1"/>
    <col min="15372" max="15372" width="23" style="91" customWidth="1"/>
    <col min="15373" max="15373" width="14" style="91" bestFit="1" customWidth="1"/>
    <col min="15374" max="15374" width="0.796875" style="91" customWidth="1"/>
    <col min="15375" max="15375" width="15.265625" style="91" customWidth="1"/>
    <col min="15376" max="15376" width="0.796875" style="91" customWidth="1"/>
    <col min="15377" max="15377" width="12.73046875" style="91" customWidth="1"/>
    <col min="15378" max="15378" width="12.59765625" style="91" customWidth="1"/>
    <col min="15379" max="15379" width="16.73046875" style="91" customWidth="1"/>
    <col min="15380" max="15622" width="9" style="91"/>
    <col min="15623" max="15623" width="21.265625" style="91" customWidth="1"/>
    <col min="15624" max="15624" width="14.265625" style="91" customWidth="1"/>
    <col min="15625" max="15625" width="16.59765625" style="91" customWidth="1"/>
    <col min="15626" max="15626" width="0.796875" style="91" customWidth="1"/>
    <col min="15627" max="15627" width="15.73046875" style="91" customWidth="1"/>
    <col min="15628" max="15628" width="23" style="91" customWidth="1"/>
    <col min="15629" max="15629" width="14" style="91" bestFit="1" customWidth="1"/>
    <col min="15630" max="15630" width="0.796875" style="91" customWidth="1"/>
    <col min="15631" max="15631" width="15.265625" style="91" customWidth="1"/>
    <col min="15632" max="15632" width="0.796875" style="91" customWidth="1"/>
    <col min="15633" max="15633" width="12.73046875" style="91" customWidth="1"/>
    <col min="15634" max="15634" width="12.59765625" style="91" customWidth="1"/>
    <col min="15635" max="15635" width="16.73046875" style="91" customWidth="1"/>
    <col min="15636" max="15878" width="9" style="91"/>
    <col min="15879" max="15879" width="21.265625" style="91" customWidth="1"/>
    <col min="15880" max="15880" width="14.265625" style="91" customWidth="1"/>
    <col min="15881" max="15881" width="16.59765625" style="91" customWidth="1"/>
    <col min="15882" max="15882" width="0.796875" style="91" customWidth="1"/>
    <col min="15883" max="15883" width="15.73046875" style="91" customWidth="1"/>
    <col min="15884" max="15884" width="23" style="91" customWidth="1"/>
    <col min="15885" max="15885" width="14" style="91" bestFit="1" customWidth="1"/>
    <col min="15886" max="15886" width="0.796875" style="91" customWidth="1"/>
    <col min="15887" max="15887" width="15.265625" style="91" customWidth="1"/>
    <col min="15888" max="15888" width="0.796875" style="91" customWidth="1"/>
    <col min="15889" max="15889" width="12.73046875" style="91" customWidth="1"/>
    <col min="15890" max="15890" width="12.59765625" style="91" customWidth="1"/>
    <col min="15891" max="15891" width="16.73046875" style="91" customWidth="1"/>
    <col min="15892" max="16134" width="9" style="91"/>
    <col min="16135" max="16135" width="21.265625" style="91" customWidth="1"/>
    <col min="16136" max="16136" width="14.265625" style="91" customWidth="1"/>
    <col min="16137" max="16137" width="16.59765625" style="91" customWidth="1"/>
    <col min="16138" max="16138" width="0.796875" style="91" customWidth="1"/>
    <col min="16139" max="16139" width="15.73046875" style="91" customWidth="1"/>
    <col min="16140" max="16140" width="23" style="91" customWidth="1"/>
    <col min="16141" max="16141" width="14" style="91" bestFit="1" customWidth="1"/>
    <col min="16142" max="16142" width="0.796875" style="91" customWidth="1"/>
    <col min="16143" max="16143" width="15.265625" style="91" customWidth="1"/>
    <col min="16144" max="16144" width="0.796875" style="91" customWidth="1"/>
    <col min="16145" max="16145" width="12.73046875" style="91" customWidth="1"/>
    <col min="16146" max="16146" width="12.59765625" style="91" customWidth="1"/>
    <col min="16147" max="16147" width="16.73046875" style="91" customWidth="1"/>
    <col min="16148" max="16384" width="9" style="91"/>
  </cols>
  <sheetData>
    <row r="1" spans="1:20" x14ac:dyDescent="0.25">
      <c r="A1" s="89" t="s">
        <v>20</v>
      </c>
      <c r="B1" s="89"/>
      <c r="C1" s="89"/>
      <c r="D1" s="89"/>
      <c r="E1" s="90"/>
      <c r="F1" s="14"/>
      <c r="G1" s="90"/>
      <c r="H1" s="90"/>
      <c r="I1" s="14"/>
    </row>
    <row r="2" spans="1:20" x14ac:dyDescent="0.25">
      <c r="A2" s="89" t="s">
        <v>743</v>
      </c>
      <c r="B2" s="89"/>
      <c r="C2" s="89"/>
      <c r="D2" s="89"/>
      <c r="E2" s="90"/>
      <c r="F2" s="14"/>
      <c r="G2" s="90"/>
      <c r="H2" s="90"/>
      <c r="I2" s="14"/>
    </row>
    <row r="3" spans="1:20" x14ac:dyDescent="0.25">
      <c r="A3" s="92"/>
      <c r="B3" s="92"/>
      <c r="C3" s="92"/>
      <c r="D3" s="92"/>
      <c r="E3" s="92"/>
      <c r="F3" s="22"/>
      <c r="G3" s="92"/>
      <c r="H3" s="92"/>
      <c r="I3" s="22"/>
    </row>
    <row r="4" spans="1:20" x14ac:dyDescent="0.25">
      <c r="A4" s="60" t="s">
        <v>19</v>
      </c>
      <c r="B4" s="60"/>
      <c r="C4" s="10" t="s">
        <v>613</v>
      </c>
      <c r="D4" s="60"/>
      <c r="G4" s="10"/>
      <c r="H4" s="93"/>
      <c r="I4" s="94"/>
    </row>
    <row r="5" spans="1:20" x14ac:dyDescent="0.25">
      <c r="A5" s="60" t="s">
        <v>27</v>
      </c>
      <c r="B5" s="60"/>
      <c r="C5" s="43" t="s">
        <v>256</v>
      </c>
      <c r="D5" s="60"/>
      <c r="G5" s="43"/>
      <c r="H5" s="95"/>
      <c r="I5" s="96"/>
    </row>
    <row r="6" spans="1:20" x14ac:dyDescent="0.25">
      <c r="A6" s="60"/>
      <c r="B6" s="60"/>
      <c r="C6" s="43"/>
      <c r="D6" s="60"/>
      <c r="G6" s="43"/>
      <c r="H6" s="95"/>
      <c r="I6" s="96"/>
    </row>
    <row r="7" spans="1:20" s="95" customFormat="1" ht="40.5" customHeight="1" x14ac:dyDescent="0.25">
      <c r="A7" s="465"/>
      <c r="B7" s="464" t="s">
        <v>174</v>
      </c>
      <c r="C7" s="464" t="s">
        <v>731</v>
      </c>
      <c r="D7" s="464" t="s">
        <v>147</v>
      </c>
      <c r="E7" s="464" t="s">
        <v>732</v>
      </c>
      <c r="F7" s="462" t="s">
        <v>730</v>
      </c>
      <c r="G7" s="463" t="s">
        <v>148</v>
      </c>
      <c r="H7" s="464" t="s">
        <v>23</v>
      </c>
      <c r="I7" s="462" t="s">
        <v>733</v>
      </c>
      <c r="J7" s="462" t="s">
        <v>741</v>
      </c>
      <c r="K7" s="461" t="s">
        <v>734</v>
      </c>
      <c r="L7" s="462" t="s">
        <v>735</v>
      </c>
      <c r="M7" s="462" t="s">
        <v>104</v>
      </c>
      <c r="N7" s="462" t="s">
        <v>105</v>
      </c>
      <c r="O7" s="462" t="s">
        <v>736</v>
      </c>
      <c r="P7" s="462" t="s">
        <v>737</v>
      </c>
      <c r="Q7" s="461" t="s">
        <v>176</v>
      </c>
      <c r="R7" s="462" t="s">
        <v>101</v>
      </c>
      <c r="S7" s="562" t="s">
        <v>738</v>
      </c>
      <c r="T7" s="499"/>
    </row>
    <row r="8" spans="1:20" s="490" customFormat="1" x14ac:dyDescent="0.25">
      <c r="A8" s="502"/>
      <c r="B8" s="501"/>
      <c r="C8" s="501"/>
      <c r="D8" s="501"/>
      <c r="E8" s="501"/>
      <c r="F8" s="503"/>
      <c r="G8" s="504"/>
      <c r="H8" s="501"/>
      <c r="I8" s="503"/>
      <c r="J8" s="503"/>
      <c r="K8" s="500"/>
      <c r="L8" s="503" t="s">
        <v>163</v>
      </c>
      <c r="M8" s="503" t="s">
        <v>164</v>
      </c>
      <c r="N8" s="503" t="s">
        <v>165</v>
      </c>
      <c r="O8" s="503" t="s">
        <v>166</v>
      </c>
      <c r="P8" s="503" t="s">
        <v>167</v>
      </c>
      <c r="Q8" s="500"/>
      <c r="R8" s="503"/>
      <c r="S8" s="568"/>
      <c r="T8" s="499"/>
    </row>
    <row r="9" spans="1:20" s="97" customFormat="1" x14ac:dyDescent="0.25">
      <c r="A9" s="492"/>
      <c r="B9" s="492"/>
      <c r="C9" s="492"/>
      <c r="D9" s="492"/>
      <c r="E9" s="492" t="s">
        <v>739</v>
      </c>
      <c r="F9" s="493" t="s">
        <v>195</v>
      </c>
      <c r="G9" s="495"/>
      <c r="H9" s="492"/>
      <c r="I9" s="493"/>
      <c r="J9" s="493" t="s">
        <v>740</v>
      </c>
      <c r="K9" s="494" t="s">
        <v>196</v>
      </c>
      <c r="L9" s="493" t="s">
        <v>195</v>
      </c>
      <c r="M9" s="493" t="s">
        <v>195</v>
      </c>
      <c r="N9" s="493" t="s">
        <v>195</v>
      </c>
      <c r="O9" s="493" t="s">
        <v>195</v>
      </c>
      <c r="P9" s="493" t="s">
        <v>195</v>
      </c>
      <c r="Q9" s="494" t="s">
        <v>739</v>
      </c>
      <c r="R9" s="492" t="s">
        <v>195</v>
      </c>
      <c r="S9" s="555" t="s">
        <v>195</v>
      </c>
      <c r="T9" s="398"/>
    </row>
    <row r="10" spans="1:20" ht="30" customHeight="1" x14ac:dyDescent="0.25">
      <c r="A10" s="719" t="s">
        <v>180</v>
      </c>
      <c r="B10" s="719" t="s">
        <v>100</v>
      </c>
      <c r="C10" s="719" t="s">
        <v>99</v>
      </c>
      <c r="D10" s="711" t="s">
        <v>831</v>
      </c>
      <c r="E10" s="778">
        <v>2015</v>
      </c>
      <c r="F10" s="779">
        <v>30000</v>
      </c>
      <c r="G10" s="780" t="s">
        <v>149</v>
      </c>
      <c r="H10" s="719" t="s">
        <v>35</v>
      </c>
      <c r="I10" s="719" t="s">
        <v>255</v>
      </c>
      <c r="J10" s="714" t="s">
        <v>155</v>
      </c>
      <c r="K10" s="781">
        <v>0.33333333329999998</v>
      </c>
      <c r="L10" s="782">
        <v>20000</v>
      </c>
      <c r="M10" s="782">
        <v>0</v>
      </c>
      <c r="N10" s="782">
        <f>F10*K10</f>
        <v>9999.9999989999997</v>
      </c>
      <c r="O10" s="782">
        <f>M10+N10</f>
        <v>9999.9999989999997</v>
      </c>
      <c r="P10" s="782">
        <f>L10-O10</f>
        <v>10000.000001</v>
      </c>
      <c r="Q10" s="719"/>
      <c r="R10" s="783"/>
      <c r="S10" s="783"/>
      <c r="T10" s="499"/>
    </row>
    <row r="11" spans="1:20" ht="30" customHeight="1" x14ac:dyDescent="0.25">
      <c r="A11" s="719" t="s">
        <v>180</v>
      </c>
      <c r="B11" s="719" t="s">
        <v>151</v>
      </c>
      <c r="C11" s="719" t="s">
        <v>152</v>
      </c>
      <c r="D11" s="711" t="s">
        <v>831</v>
      </c>
      <c r="E11" s="778">
        <v>2014</v>
      </c>
      <c r="F11" s="779">
        <v>45000</v>
      </c>
      <c r="G11" s="780" t="s">
        <v>150</v>
      </c>
      <c r="H11" s="719" t="s">
        <v>35</v>
      </c>
      <c r="I11" s="719" t="s">
        <v>255</v>
      </c>
      <c r="J11" s="714" t="s">
        <v>156</v>
      </c>
      <c r="K11" s="781">
        <v>0.33333333329999998</v>
      </c>
      <c r="L11" s="782">
        <v>15000</v>
      </c>
      <c r="M11" s="782">
        <v>0</v>
      </c>
      <c r="N11" s="782">
        <v>0</v>
      </c>
      <c r="O11" s="782">
        <f t="shared" ref="O11:O14" si="0">M11+N11</f>
        <v>0</v>
      </c>
      <c r="P11" s="782">
        <v>0</v>
      </c>
      <c r="Q11" s="784">
        <v>2016</v>
      </c>
      <c r="R11" s="719">
        <v>0</v>
      </c>
      <c r="S11" s="785">
        <f>IF((L11-R11&gt;0),(L11-R11),(IF((-(L11-R11))&gt;(F11-L11),-(F11-L11),(L11-R11))))</f>
        <v>15000</v>
      </c>
    </row>
    <row r="12" spans="1:20" s="95" customFormat="1" ht="30" customHeight="1" x14ac:dyDescent="0.25">
      <c r="A12" s="719" t="s">
        <v>180</v>
      </c>
      <c r="B12" s="719" t="s">
        <v>151</v>
      </c>
      <c r="C12" s="719" t="s">
        <v>153</v>
      </c>
      <c r="D12" s="711" t="s">
        <v>831</v>
      </c>
      <c r="E12" s="778">
        <v>2014</v>
      </c>
      <c r="F12" s="779">
        <v>45000</v>
      </c>
      <c r="G12" s="780" t="s">
        <v>150</v>
      </c>
      <c r="H12" s="719" t="s">
        <v>35</v>
      </c>
      <c r="I12" s="719" t="s">
        <v>255</v>
      </c>
      <c r="J12" s="714" t="s">
        <v>156</v>
      </c>
      <c r="K12" s="781">
        <v>0.33333333329999998</v>
      </c>
      <c r="L12" s="782">
        <v>15000</v>
      </c>
      <c r="M12" s="782">
        <v>0</v>
      </c>
      <c r="N12" s="782">
        <v>0</v>
      </c>
      <c r="O12" s="782">
        <f t="shared" si="0"/>
        <v>0</v>
      </c>
      <c r="P12" s="782">
        <v>0</v>
      </c>
      <c r="Q12" s="784">
        <v>2016</v>
      </c>
      <c r="R12" s="786">
        <v>46000</v>
      </c>
      <c r="S12" s="785">
        <f>IF((L12-R12&gt;0),(L12-R12),(IF((-(L12-R12))&gt;(F12-L12),-(F12-L12),(L12-R12))))</f>
        <v>-30000</v>
      </c>
    </row>
    <row r="13" spans="1:20" s="95" customFormat="1" ht="30" customHeight="1" x14ac:dyDescent="0.25">
      <c r="A13" s="719" t="s">
        <v>180</v>
      </c>
      <c r="B13" s="719" t="s">
        <v>151</v>
      </c>
      <c r="C13" s="719" t="s">
        <v>154</v>
      </c>
      <c r="D13" s="711" t="s">
        <v>831</v>
      </c>
      <c r="E13" s="778">
        <v>2014</v>
      </c>
      <c r="F13" s="779">
        <v>45000</v>
      </c>
      <c r="G13" s="780" t="s">
        <v>150</v>
      </c>
      <c r="H13" s="719" t="s">
        <v>7</v>
      </c>
      <c r="I13" s="719" t="s">
        <v>742</v>
      </c>
      <c r="J13" s="714" t="s">
        <v>156</v>
      </c>
      <c r="K13" s="781">
        <v>0.33333333329999998</v>
      </c>
      <c r="L13" s="782">
        <v>15000</v>
      </c>
      <c r="M13" s="782">
        <v>0</v>
      </c>
      <c r="N13" s="782">
        <v>0</v>
      </c>
      <c r="O13" s="782">
        <f t="shared" si="0"/>
        <v>0</v>
      </c>
      <c r="P13" s="782">
        <v>0</v>
      </c>
      <c r="Q13" s="784">
        <v>2016</v>
      </c>
      <c r="R13" s="786">
        <v>20000</v>
      </c>
      <c r="S13" s="785">
        <f>IF((L13-R13&gt;0),(L13-R13),(IF((-(L13-R13))&gt;(F13-L13),-(F13-L13),(L13-R13))))</f>
        <v>-5000</v>
      </c>
    </row>
    <row r="14" spans="1:20" s="95" customFormat="1" ht="30" customHeight="1" x14ac:dyDescent="0.25">
      <c r="A14" s="787" t="s">
        <v>181</v>
      </c>
      <c r="B14" s="787" t="s">
        <v>157</v>
      </c>
      <c r="C14" s="787" t="s">
        <v>158</v>
      </c>
      <c r="D14" s="711" t="s">
        <v>831</v>
      </c>
      <c r="E14" s="788">
        <v>2016</v>
      </c>
      <c r="F14" s="782">
        <v>33000</v>
      </c>
      <c r="G14" s="789" t="s">
        <v>159</v>
      </c>
      <c r="H14" s="719" t="s">
        <v>254</v>
      </c>
      <c r="I14" s="719" t="s">
        <v>255</v>
      </c>
      <c r="J14" s="714" t="s">
        <v>155</v>
      </c>
      <c r="K14" s="781">
        <v>0.33333333329999998</v>
      </c>
      <c r="L14" s="782">
        <v>0</v>
      </c>
      <c r="M14" s="782">
        <v>0</v>
      </c>
      <c r="N14" s="782">
        <f>F14*K14</f>
        <v>10999.999998899999</v>
      </c>
      <c r="O14" s="782">
        <f t="shared" si="0"/>
        <v>10999.999998899999</v>
      </c>
      <c r="P14" s="782">
        <f>F14-O14</f>
        <v>22000.000001100001</v>
      </c>
      <c r="Q14" s="719"/>
      <c r="R14" s="786"/>
      <c r="S14" s="786"/>
    </row>
    <row r="15" spans="1:20" s="95" customFormat="1" ht="30" customHeight="1" x14ac:dyDescent="0.25">
      <c r="A15" s="787" t="s">
        <v>181</v>
      </c>
      <c r="B15" s="787" t="s">
        <v>160</v>
      </c>
      <c r="C15" s="787" t="s">
        <v>161</v>
      </c>
      <c r="D15" s="711" t="s">
        <v>831</v>
      </c>
      <c r="E15" s="788">
        <v>2016</v>
      </c>
      <c r="F15" s="782">
        <v>60000</v>
      </c>
      <c r="G15" s="789" t="s">
        <v>162</v>
      </c>
      <c r="H15" s="719" t="s">
        <v>35</v>
      </c>
      <c r="I15" s="719" t="s">
        <v>255</v>
      </c>
      <c r="J15" s="714" t="s">
        <v>155</v>
      </c>
      <c r="K15" s="323"/>
      <c r="L15" s="319"/>
      <c r="M15" s="319"/>
      <c r="N15" s="319"/>
      <c r="O15" s="319"/>
      <c r="P15" s="428"/>
      <c r="Q15" s="320"/>
      <c r="R15" s="322"/>
      <c r="S15" s="429"/>
    </row>
    <row r="16" spans="1:20" ht="30" customHeight="1" x14ac:dyDescent="0.25">
      <c r="A16" s="321"/>
      <c r="B16" s="321"/>
      <c r="C16" s="321"/>
      <c r="D16" s="108"/>
      <c r="E16" s="324"/>
      <c r="F16" s="325"/>
      <c r="G16" s="108"/>
      <c r="H16" s="108"/>
      <c r="I16" s="257"/>
      <c r="J16" s="430"/>
      <c r="K16" s="323"/>
      <c r="L16" s="319"/>
      <c r="M16" s="319"/>
      <c r="N16" s="319"/>
      <c r="O16" s="319"/>
      <c r="P16" s="428"/>
      <c r="Q16" s="320"/>
      <c r="R16" s="322"/>
      <c r="S16" s="429"/>
    </row>
    <row r="17" spans="1:20" ht="30" customHeight="1" x14ac:dyDescent="0.25">
      <c r="A17" s="321"/>
      <c r="B17" s="321"/>
      <c r="C17" s="321"/>
      <c r="D17" s="108"/>
      <c r="E17" s="324"/>
      <c r="F17" s="325"/>
      <c r="G17" s="108"/>
      <c r="H17" s="108"/>
      <c r="I17" s="257"/>
      <c r="J17" s="430"/>
      <c r="K17" s="323"/>
      <c r="L17" s="319"/>
      <c r="M17" s="319"/>
      <c r="N17" s="319"/>
      <c r="O17" s="319"/>
      <c r="P17" s="428"/>
      <c r="Q17" s="320"/>
      <c r="R17" s="322"/>
      <c r="S17" s="429"/>
    </row>
    <row r="18" spans="1:20" s="491" customFormat="1" ht="30" customHeight="1" x14ac:dyDescent="0.25">
      <c r="A18" s="472"/>
      <c r="B18" s="472"/>
      <c r="C18" s="472"/>
      <c r="D18" s="468"/>
      <c r="E18" s="474"/>
      <c r="F18" s="529"/>
      <c r="G18" s="468"/>
      <c r="H18" s="468"/>
      <c r="I18" s="527"/>
      <c r="J18" s="529"/>
      <c r="K18" s="323"/>
      <c r="L18" s="471"/>
      <c r="M18" s="471"/>
      <c r="N18" s="471"/>
      <c r="O18" s="471"/>
      <c r="P18" s="471"/>
      <c r="Q18" s="320"/>
      <c r="R18" s="473"/>
      <c r="S18" s="473"/>
    </row>
    <row r="19" spans="1:20" s="491" customFormat="1" ht="30" customHeight="1" x14ac:dyDescent="0.25">
      <c r="A19" s="472"/>
      <c r="B19" s="472"/>
      <c r="C19" s="472"/>
      <c r="D19" s="468"/>
      <c r="E19" s="474"/>
      <c r="F19" s="529"/>
      <c r="G19" s="468"/>
      <c r="H19" s="468"/>
      <c r="I19" s="527"/>
      <c r="J19" s="529"/>
      <c r="K19" s="323"/>
      <c r="L19" s="471"/>
      <c r="M19" s="471"/>
      <c r="N19" s="471"/>
      <c r="O19" s="471"/>
      <c r="P19" s="471"/>
      <c r="Q19" s="320"/>
      <c r="R19" s="473"/>
      <c r="S19" s="473"/>
    </row>
    <row r="20" spans="1:20" s="491" customFormat="1" ht="30" customHeight="1" x14ac:dyDescent="0.25">
      <c r="A20" s="472"/>
      <c r="B20" s="472"/>
      <c r="C20" s="472"/>
      <c r="D20" s="468"/>
      <c r="E20" s="474"/>
      <c r="F20" s="529"/>
      <c r="G20" s="468"/>
      <c r="H20" s="468"/>
      <c r="I20" s="527"/>
      <c r="J20" s="529"/>
      <c r="K20" s="323"/>
      <c r="L20" s="471"/>
      <c r="M20" s="471"/>
      <c r="N20" s="471"/>
      <c r="O20" s="471"/>
      <c r="P20" s="471"/>
      <c r="Q20" s="320"/>
      <c r="R20" s="473"/>
      <c r="S20" s="473"/>
    </row>
    <row r="21" spans="1:20" ht="30" customHeight="1" x14ac:dyDescent="0.25">
      <c r="A21" s="321"/>
      <c r="B21" s="321"/>
      <c r="C21" s="321"/>
      <c r="D21" s="108"/>
      <c r="E21" s="324"/>
      <c r="F21" s="325"/>
      <c r="G21" s="108"/>
      <c r="H21" s="108"/>
      <c r="I21" s="257"/>
      <c r="J21" s="430"/>
      <c r="K21" s="323"/>
      <c r="L21" s="319"/>
      <c r="M21" s="319"/>
      <c r="N21" s="319"/>
      <c r="O21" s="319"/>
      <c r="P21" s="428"/>
      <c r="Q21" s="320"/>
      <c r="R21" s="322"/>
      <c r="S21" s="429"/>
    </row>
    <row r="22" spans="1:20" ht="30" customHeight="1" x14ac:dyDescent="0.25">
      <c r="A22" s="321"/>
      <c r="B22" s="321"/>
      <c r="C22" s="321"/>
      <c r="D22" s="108"/>
      <c r="E22" s="324"/>
      <c r="F22" s="325"/>
      <c r="G22" s="108"/>
      <c r="H22" s="108"/>
      <c r="I22" s="257"/>
      <c r="J22" s="430"/>
      <c r="K22" s="323"/>
      <c r="L22" s="319"/>
      <c r="M22" s="319"/>
      <c r="N22" s="319"/>
      <c r="O22" s="319"/>
      <c r="P22" s="428"/>
      <c r="Q22" s="320"/>
      <c r="R22" s="322"/>
      <c r="S22" s="429"/>
    </row>
    <row r="23" spans="1:20" ht="30" customHeight="1" x14ac:dyDescent="0.25">
      <c r="A23" s="321"/>
      <c r="B23" s="321"/>
      <c r="C23" s="321"/>
      <c r="D23" s="108"/>
      <c r="E23" s="324"/>
      <c r="F23" s="325"/>
      <c r="G23" s="108"/>
      <c r="H23" s="108"/>
      <c r="I23" s="257"/>
      <c r="J23" s="430"/>
      <c r="K23" s="323"/>
      <c r="L23" s="319"/>
      <c r="M23" s="319"/>
      <c r="N23" s="319"/>
      <c r="O23" s="319"/>
      <c r="P23" s="428"/>
      <c r="Q23" s="320"/>
      <c r="R23" s="322"/>
      <c r="S23" s="429"/>
    </row>
    <row r="24" spans="1:20" ht="30" customHeight="1" x14ac:dyDescent="0.25">
      <c r="A24" s="321"/>
      <c r="B24" s="321"/>
      <c r="C24" s="321"/>
      <c r="D24" s="108"/>
      <c r="E24" s="324"/>
      <c r="F24" s="325"/>
      <c r="G24" s="108"/>
      <c r="H24" s="108"/>
      <c r="I24" s="257"/>
      <c r="J24" s="430"/>
      <c r="K24" s="323"/>
      <c r="L24" s="319"/>
      <c r="M24" s="319"/>
      <c r="N24" s="319"/>
      <c r="O24" s="319"/>
      <c r="P24" s="428"/>
      <c r="Q24" s="320"/>
      <c r="R24" s="322"/>
      <c r="S24" s="429"/>
    </row>
    <row r="25" spans="1:20" ht="30" customHeight="1" x14ac:dyDescent="0.25">
      <c r="A25" s="321"/>
      <c r="B25" s="321"/>
      <c r="C25" s="321"/>
      <c r="D25" s="108"/>
      <c r="E25" s="324"/>
      <c r="F25" s="325"/>
      <c r="G25" s="108"/>
      <c r="H25" s="108"/>
      <c r="I25" s="257"/>
      <c r="J25" s="430"/>
      <c r="K25" s="323"/>
      <c r="L25" s="319"/>
      <c r="M25" s="319"/>
      <c r="N25" s="319"/>
      <c r="O25" s="319"/>
      <c r="P25" s="428"/>
      <c r="Q25" s="320"/>
      <c r="R25" s="322"/>
      <c r="S25" s="429"/>
    </row>
    <row r="26" spans="1:20" ht="30" customHeight="1" x14ac:dyDescent="0.25">
      <c r="A26" s="108"/>
      <c r="B26" s="321"/>
      <c r="C26" s="321"/>
      <c r="D26" s="108"/>
      <c r="E26" s="324"/>
      <c r="F26" s="325"/>
      <c r="G26" s="108"/>
      <c r="H26" s="108"/>
      <c r="I26" s="257"/>
      <c r="J26" s="430"/>
      <c r="K26" s="323"/>
      <c r="L26" s="319"/>
      <c r="M26" s="319"/>
      <c r="N26" s="319"/>
      <c r="O26" s="319"/>
      <c r="P26" s="428"/>
      <c r="Q26" s="320"/>
      <c r="R26" s="322"/>
      <c r="S26" s="429"/>
    </row>
    <row r="27" spans="1:20" ht="30" customHeight="1" x14ac:dyDescent="0.25">
      <c r="A27" s="468"/>
      <c r="B27" s="472"/>
      <c r="C27" s="472"/>
      <c r="D27" s="468"/>
      <c r="E27" s="474"/>
      <c r="F27" s="475"/>
      <c r="G27" s="468"/>
      <c r="H27" s="468"/>
      <c r="I27" s="469"/>
      <c r="J27" s="475"/>
      <c r="K27" s="469"/>
      <c r="L27" s="471"/>
      <c r="M27" s="471"/>
      <c r="N27" s="471"/>
      <c r="O27" s="477"/>
      <c r="P27" s="471"/>
      <c r="Q27" s="470"/>
      <c r="R27" s="473"/>
      <c r="S27" s="478"/>
      <c r="T27" s="476"/>
    </row>
    <row r="28" spans="1:20" x14ac:dyDescent="0.25">
      <c r="A28" s="479"/>
      <c r="B28" s="479"/>
      <c r="C28" s="479"/>
      <c r="D28" s="479"/>
      <c r="E28" s="479"/>
      <c r="F28" s="480"/>
      <c r="G28" s="479"/>
      <c r="H28" s="479"/>
      <c r="I28" s="481"/>
      <c r="J28" s="482"/>
      <c r="K28" s="481"/>
      <c r="L28" s="483"/>
      <c r="M28" s="483"/>
      <c r="N28" s="453" t="s">
        <v>0</v>
      </c>
      <c r="O28" s="829">
        <f>SUM(O10:O27)</f>
        <v>20999.999997899999</v>
      </c>
      <c r="P28" s="483"/>
      <c r="Q28" s="484"/>
      <c r="R28" s="489" t="s">
        <v>0</v>
      </c>
      <c r="S28" s="829">
        <f>SUM(S10:S27)</f>
        <v>-20000</v>
      </c>
      <c r="T28" s="467"/>
    </row>
    <row r="29" spans="1:20" ht="12.75" x14ac:dyDescent="0.35">
      <c r="A29" s="485"/>
      <c r="B29" s="485"/>
      <c r="C29" s="485"/>
      <c r="D29" s="485"/>
      <c r="E29" s="485"/>
      <c r="F29" s="486"/>
      <c r="G29" s="485"/>
      <c r="H29" s="485"/>
      <c r="I29" s="487"/>
      <c r="J29" s="487"/>
      <c r="K29" s="487"/>
      <c r="L29" s="487"/>
      <c r="M29" s="487"/>
      <c r="N29" s="487"/>
      <c r="O29" s="486" t="s">
        <v>279</v>
      </c>
      <c r="P29" s="488"/>
      <c r="Q29" s="488"/>
      <c r="R29" s="486"/>
      <c r="S29" s="486" t="s">
        <v>279</v>
      </c>
      <c r="T29" s="466"/>
    </row>
    <row r="30" spans="1:20" x14ac:dyDescent="0.25">
      <c r="A30" s="326"/>
      <c r="B30" s="326"/>
      <c r="C30" s="326"/>
      <c r="D30" s="326"/>
      <c r="E30" s="326"/>
      <c r="F30" s="327"/>
      <c r="G30" s="326"/>
      <c r="H30" s="326"/>
      <c r="I30" s="327"/>
      <c r="J30" s="327"/>
      <c r="K30" s="327"/>
      <c r="L30" s="327"/>
      <c r="M30" s="327"/>
      <c r="N30" s="327"/>
      <c r="O30" s="327"/>
      <c r="P30" s="327"/>
      <c r="Q30" s="327"/>
      <c r="R30" s="326"/>
      <c r="S30" s="326"/>
    </row>
    <row r="31" spans="1:20" x14ac:dyDescent="0.25">
      <c r="E31" s="99"/>
    </row>
    <row r="32" spans="1:20" x14ac:dyDescent="0.25">
      <c r="E32" s="99"/>
    </row>
    <row r="33" spans="5:19" x14ac:dyDescent="0.25">
      <c r="E33" s="99"/>
    </row>
    <row r="34" spans="5:19" x14ac:dyDescent="0.25">
      <c r="E34" s="99"/>
      <c r="S34" s="100"/>
    </row>
    <row r="35" spans="5:19" x14ac:dyDescent="0.25">
      <c r="E35" s="101"/>
      <c r="S35" s="100"/>
    </row>
    <row r="36" spans="5:19" x14ac:dyDescent="0.25">
      <c r="E36" s="101"/>
    </row>
    <row r="37" spans="5:19" x14ac:dyDescent="0.25">
      <c r="E37" s="95"/>
      <c r="L37" s="96"/>
    </row>
  </sheetData>
  <pageMargins left="0.25" right="0.25" top="0.5" bottom="0.26" header="0.3" footer="0.3"/>
  <pageSetup paperSize="9" scale="55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Q32"/>
  <sheetViews>
    <sheetView showGridLines="0" zoomScaleNormal="100" zoomScaleSheetLayoutView="90" workbookViewId="0">
      <selection activeCell="H92" sqref="H92"/>
    </sheetView>
  </sheetViews>
  <sheetFormatPr defaultColWidth="9" defaultRowHeight="9.75" x14ac:dyDescent="0.25"/>
  <cols>
    <col min="1" max="1" width="7.46484375" style="91" customWidth="1"/>
    <col min="2" max="2" width="18.265625" style="91" bestFit="1" customWidth="1"/>
    <col min="3" max="3" width="18.9296875" style="91" customWidth="1"/>
    <col min="4" max="4" width="9.53125" style="91" customWidth="1"/>
    <col min="5" max="5" width="11.46484375" style="91" customWidth="1"/>
    <col min="6" max="6" width="20.06640625" style="91" customWidth="1"/>
    <col min="7" max="8" width="10.796875" style="91" customWidth="1"/>
    <col min="9" max="9" width="8.265625" style="91" bestFit="1" customWidth="1"/>
    <col min="10" max="14" width="11.46484375" style="91" customWidth="1"/>
    <col min="15" max="15" width="8.46484375" style="91" customWidth="1"/>
    <col min="16" max="17" width="11.46484375" style="91" customWidth="1"/>
    <col min="18" max="259" width="9" style="91"/>
    <col min="260" max="260" width="21.265625" style="91" customWidth="1"/>
    <col min="261" max="261" width="14.265625" style="91" customWidth="1"/>
    <col min="262" max="262" width="16.59765625" style="91" customWidth="1"/>
    <col min="263" max="263" width="0.796875" style="91" customWidth="1"/>
    <col min="264" max="264" width="15.73046875" style="91" customWidth="1"/>
    <col min="265" max="265" width="23" style="91" customWidth="1"/>
    <col min="266" max="266" width="14" style="91" bestFit="1" customWidth="1"/>
    <col min="267" max="267" width="0.796875" style="91" customWidth="1"/>
    <col min="268" max="268" width="15.265625" style="91" customWidth="1"/>
    <col min="269" max="269" width="0.796875" style="91" customWidth="1"/>
    <col min="270" max="270" width="12.73046875" style="91" customWidth="1"/>
    <col min="271" max="271" width="12.59765625" style="91" customWidth="1"/>
    <col min="272" max="272" width="16.73046875" style="91" customWidth="1"/>
    <col min="273" max="515" width="9" style="91"/>
    <col min="516" max="516" width="21.265625" style="91" customWidth="1"/>
    <col min="517" max="517" width="14.265625" style="91" customWidth="1"/>
    <col min="518" max="518" width="16.59765625" style="91" customWidth="1"/>
    <col min="519" max="519" width="0.796875" style="91" customWidth="1"/>
    <col min="520" max="520" width="15.73046875" style="91" customWidth="1"/>
    <col min="521" max="521" width="23" style="91" customWidth="1"/>
    <col min="522" max="522" width="14" style="91" bestFit="1" customWidth="1"/>
    <col min="523" max="523" width="0.796875" style="91" customWidth="1"/>
    <col min="524" max="524" width="15.265625" style="91" customWidth="1"/>
    <col min="525" max="525" width="0.796875" style="91" customWidth="1"/>
    <col min="526" max="526" width="12.73046875" style="91" customWidth="1"/>
    <col min="527" max="527" width="12.59765625" style="91" customWidth="1"/>
    <col min="528" max="528" width="16.73046875" style="91" customWidth="1"/>
    <col min="529" max="771" width="9" style="91"/>
    <col min="772" max="772" width="21.265625" style="91" customWidth="1"/>
    <col min="773" max="773" width="14.265625" style="91" customWidth="1"/>
    <col min="774" max="774" width="16.59765625" style="91" customWidth="1"/>
    <col min="775" max="775" width="0.796875" style="91" customWidth="1"/>
    <col min="776" max="776" width="15.73046875" style="91" customWidth="1"/>
    <col min="777" max="777" width="23" style="91" customWidth="1"/>
    <col min="778" max="778" width="14" style="91" bestFit="1" customWidth="1"/>
    <col min="779" max="779" width="0.796875" style="91" customWidth="1"/>
    <col min="780" max="780" width="15.265625" style="91" customWidth="1"/>
    <col min="781" max="781" width="0.796875" style="91" customWidth="1"/>
    <col min="782" max="782" width="12.73046875" style="91" customWidth="1"/>
    <col min="783" max="783" width="12.59765625" style="91" customWidth="1"/>
    <col min="784" max="784" width="16.73046875" style="91" customWidth="1"/>
    <col min="785" max="1027" width="9" style="91"/>
    <col min="1028" max="1028" width="21.265625" style="91" customWidth="1"/>
    <col min="1029" max="1029" width="14.265625" style="91" customWidth="1"/>
    <col min="1030" max="1030" width="16.59765625" style="91" customWidth="1"/>
    <col min="1031" max="1031" width="0.796875" style="91" customWidth="1"/>
    <col min="1032" max="1032" width="15.73046875" style="91" customWidth="1"/>
    <col min="1033" max="1033" width="23" style="91" customWidth="1"/>
    <col min="1034" max="1034" width="14" style="91" bestFit="1" customWidth="1"/>
    <col min="1035" max="1035" width="0.796875" style="91" customWidth="1"/>
    <col min="1036" max="1036" width="15.265625" style="91" customWidth="1"/>
    <col min="1037" max="1037" width="0.796875" style="91" customWidth="1"/>
    <col min="1038" max="1038" width="12.73046875" style="91" customWidth="1"/>
    <col min="1039" max="1039" width="12.59765625" style="91" customWidth="1"/>
    <col min="1040" max="1040" width="16.73046875" style="91" customWidth="1"/>
    <col min="1041" max="1283" width="9" style="91"/>
    <col min="1284" max="1284" width="21.265625" style="91" customWidth="1"/>
    <col min="1285" max="1285" width="14.265625" style="91" customWidth="1"/>
    <col min="1286" max="1286" width="16.59765625" style="91" customWidth="1"/>
    <col min="1287" max="1287" width="0.796875" style="91" customWidth="1"/>
    <col min="1288" max="1288" width="15.73046875" style="91" customWidth="1"/>
    <col min="1289" max="1289" width="23" style="91" customWidth="1"/>
    <col min="1290" max="1290" width="14" style="91" bestFit="1" customWidth="1"/>
    <col min="1291" max="1291" width="0.796875" style="91" customWidth="1"/>
    <col min="1292" max="1292" width="15.265625" style="91" customWidth="1"/>
    <col min="1293" max="1293" width="0.796875" style="91" customWidth="1"/>
    <col min="1294" max="1294" width="12.73046875" style="91" customWidth="1"/>
    <col min="1295" max="1295" width="12.59765625" style="91" customWidth="1"/>
    <col min="1296" max="1296" width="16.73046875" style="91" customWidth="1"/>
    <col min="1297" max="1539" width="9" style="91"/>
    <col min="1540" max="1540" width="21.265625" style="91" customWidth="1"/>
    <col min="1541" max="1541" width="14.265625" style="91" customWidth="1"/>
    <col min="1542" max="1542" width="16.59765625" style="91" customWidth="1"/>
    <col min="1543" max="1543" width="0.796875" style="91" customWidth="1"/>
    <col min="1544" max="1544" width="15.73046875" style="91" customWidth="1"/>
    <col min="1545" max="1545" width="23" style="91" customWidth="1"/>
    <col min="1546" max="1546" width="14" style="91" bestFit="1" customWidth="1"/>
    <col min="1547" max="1547" width="0.796875" style="91" customWidth="1"/>
    <col min="1548" max="1548" width="15.265625" style="91" customWidth="1"/>
    <col min="1549" max="1549" width="0.796875" style="91" customWidth="1"/>
    <col min="1550" max="1550" width="12.73046875" style="91" customWidth="1"/>
    <col min="1551" max="1551" width="12.59765625" style="91" customWidth="1"/>
    <col min="1552" max="1552" width="16.73046875" style="91" customWidth="1"/>
    <col min="1553" max="1795" width="9" style="91"/>
    <col min="1796" max="1796" width="21.265625" style="91" customWidth="1"/>
    <col min="1797" max="1797" width="14.265625" style="91" customWidth="1"/>
    <col min="1798" max="1798" width="16.59765625" style="91" customWidth="1"/>
    <col min="1799" max="1799" width="0.796875" style="91" customWidth="1"/>
    <col min="1800" max="1800" width="15.73046875" style="91" customWidth="1"/>
    <col min="1801" max="1801" width="23" style="91" customWidth="1"/>
    <col min="1802" max="1802" width="14" style="91" bestFit="1" customWidth="1"/>
    <col min="1803" max="1803" width="0.796875" style="91" customWidth="1"/>
    <col min="1804" max="1804" width="15.265625" style="91" customWidth="1"/>
    <col min="1805" max="1805" width="0.796875" style="91" customWidth="1"/>
    <col min="1806" max="1806" width="12.73046875" style="91" customWidth="1"/>
    <col min="1807" max="1807" width="12.59765625" style="91" customWidth="1"/>
    <col min="1808" max="1808" width="16.73046875" style="91" customWidth="1"/>
    <col min="1809" max="2051" width="9" style="91"/>
    <col min="2052" max="2052" width="21.265625" style="91" customWidth="1"/>
    <col min="2053" max="2053" width="14.265625" style="91" customWidth="1"/>
    <col min="2054" max="2054" width="16.59765625" style="91" customWidth="1"/>
    <col min="2055" max="2055" width="0.796875" style="91" customWidth="1"/>
    <col min="2056" max="2056" width="15.73046875" style="91" customWidth="1"/>
    <col min="2057" max="2057" width="23" style="91" customWidth="1"/>
    <col min="2058" max="2058" width="14" style="91" bestFit="1" customWidth="1"/>
    <col min="2059" max="2059" width="0.796875" style="91" customWidth="1"/>
    <col min="2060" max="2060" width="15.265625" style="91" customWidth="1"/>
    <col min="2061" max="2061" width="0.796875" style="91" customWidth="1"/>
    <col min="2062" max="2062" width="12.73046875" style="91" customWidth="1"/>
    <col min="2063" max="2063" width="12.59765625" style="91" customWidth="1"/>
    <col min="2064" max="2064" width="16.73046875" style="91" customWidth="1"/>
    <col min="2065" max="2307" width="9" style="91"/>
    <col min="2308" max="2308" width="21.265625" style="91" customWidth="1"/>
    <col min="2309" max="2309" width="14.265625" style="91" customWidth="1"/>
    <col min="2310" max="2310" width="16.59765625" style="91" customWidth="1"/>
    <col min="2311" max="2311" width="0.796875" style="91" customWidth="1"/>
    <col min="2312" max="2312" width="15.73046875" style="91" customWidth="1"/>
    <col min="2313" max="2313" width="23" style="91" customWidth="1"/>
    <col min="2314" max="2314" width="14" style="91" bestFit="1" customWidth="1"/>
    <col min="2315" max="2315" width="0.796875" style="91" customWidth="1"/>
    <col min="2316" max="2316" width="15.265625" style="91" customWidth="1"/>
    <col min="2317" max="2317" width="0.796875" style="91" customWidth="1"/>
    <col min="2318" max="2318" width="12.73046875" style="91" customWidth="1"/>
    <col min="2319" max="2319" width="12.59765625" style="91" customWidth="1"/>
    <col min="2320" max="2320" width="16.73046875" style="91" customWidth="1"/>
    <col min="2321" max="2563" width="9" style="91"/>
    <col min="2564" max="2564" width="21.265625" style="91" customWidth="1"/>
    <col min="2565" max="2565" width="14.265625" style="91" customWidth="1"/>
    <col min="2566" max="2566" width="16.59765625" style="91" customWidth="1"/>
    <col min="2567" max="2567" width="0.796875" style="91" customWidth="1"/>
    <col min="2568" max="2568" width="15.73046875" style="91" customWidth="1"/>
    <col min="2569" max="2569" width="23" style="91" customWidth="1"/>
    <col min="2570" max="2570" width="14" style="91" bestFit="1" customWidth="1"/>
    <col min="2571" max="2571" width="0.796875" style="91" customWidth="1"/>
    <col min="2572" max="2572" width="15.265625" style="91" customWidth="1"/>
    <col min="2573" max="2573" width="0.796875" style="91" customWidth="1"/>
    <col min="2574" max="2574" width="12.73046875" style="91" customWidth="1"/>
    <col min="2575" max="2575" width="12.59765625" style="91" customWidth="1"/>
    <col min="2576" max="2576" width="16.73046875" style="91" customWidth="1"/>
    <col min="2577" max="2819" width="9" style="91"/>
    <col min="2820" max="2820" width="21.265625" style="91" customWidth="1"/>
    <col min="2821" max="2821" width="14.265625" style="91" customWidth="1"/>
    <col min="2822" max="2822" width="16.59765625" style="91" customWidth="1"/>
    <col min="2823" max="2823" width="0.796875" style="91" customWidth="1"/>
    <col min="2824" max="2824" width="15.73046875" style="91" customWidth="1"/>
    <col min="2825" max="2825" width="23" style="91" customWidth="1"/>
    <col min="2826" max="2826" width="14" style="91" bestFit="1" customWidth="1"/>
    <col min="2827" max="2827" width="0.796875" style="91" customWidth="1"/>
    <col min="2828" max="2828" width="15.265625" style="91" customWidth="1"/>
    <col min="2829" max="2829" width="0.796875" style="91" customWidth="1"/>
    <col min="2830" max="2830" width="12.73046875" style="91" customWidth="1"/>
    <col min="2831" max="2831" width="12.59765625" style="91" customWidth="1"/>
    <col min="2832" max="2832" width="16.73046875" style="91" customWidth="1"/>
    <col min="2833" max="3075" width="9" style="91"/>
    <col min="3076" max="3076" width="21.265625" style="91" customWidth="1"/>
    <col min="3077" max="3077" width="14.265625" style="91" customWidth="1"/>
    <col min="3078" max="3078" width="16.59765625" style="91" customWidth="1"/>
    <col min="3079" max="3079" width="0.796875" style="91" customWidth="1"/>
    <col min="3080" max="3080" width="15.73046875" style="91" customWidth="1"/>
    <col min="3081" max="3081" width="23" style="91" customWidth="1"/>
    <col min="3082" max="3082" width="14" style="91" bestFit="1" customWidth="1"/>
    <col min="3083" max="3083" width="0.796875" style="91" customWidth="1"/>
    <col min="3084" max="3084" width="15.265625" style="91" customWidth="1"/>
    <col min="3085" max="3085" width="0.796875" style="91" customWidth="1"/>
    <col min="3086" max="3086" width="12.73046875" style="91" customWidth="1"/>
    <col min="3087" max="3087" width="12.59765625" style="91" customWidth="1"/>
    <col min="3088" max="3088" width="16.73046875" style="91" customWidth="1"/>
    <col min="3089" max="3331" width="9" style="91"/>
    <col min="3332" max="3332" width="21.265625" style="91" customWidth="1"/>
    <col min="3333" max="3333" width="14.265625" style="91" customWidth="1"/>
    <col min="3334" max="3334" width="16.59765625" style="91" customWidth="1"/>
    <col min="3335" max="3335" width="0.796875" style="91" customWidth="1"/>
    <col min="3336" max="3336" width="15.73046875" style="91" customWidth="1"/>
    <col min="3337" max="3337" width="23" style="91" customWidth="1"/>
    <col min="3338" max="3338" width="14" style="91" bestFit="1" customWidth="1"/>
    <col min="3339" max="3339" width="0.796875" style="91" customWidth="1"/>
    <col min="3340" max="3340" width="15.265625" style="91" customWidth="1"/>
    <col min="3341" max="3341" width="0.796875" style="91" customWidth="1"/>
    <col min="3342" max="3342" width="12.73046875" style="91" customWidth="1"/>
    <col min="3343" max="3343" width="12.59765625" style="91" customWidth="1"/>
    <col min="3344" max="3344" width="16.73046875" style="91" customWidth="1"/>
    <col min="3345" max="3587" width="9" style="91"/>
    <col min="3588" max="3588" width="21.265625" style="91" customWidth="1"/>
    <col min="3589" max="3589" width="14.265625" style="91" customWidth="1"/>
    <col min="3590" max="3590" width="16.59765625" style="91" customWidth="1"/>
    <col min="3591" max="3591" width="0.796875" style="91" customWidth="1"/>
    <col min="3592" max="3592" width="15.73046875" style="91" customWidth="1"/>
    <col min="3593" max="3593" width="23" style="91" customWidth="1"/>
    <col min="3594" max="3594" width="14" style="91" bestFit="1" customWidth="1"/>
    <col min="3595" max="3595" width="0.796875" style="91" customWidth="1"/>
    <col min="3596" max="3596" width="15.265625" style="91" customWidth="1"/>
    <col min="3597" max="3597" width="0.796875" style="91" customWidth="1"/>
    <col min="3598" max="3598" width="12.73046875" style="91" customWidth="1"/>
    <col min="3599" max="3599" width="12.59765625" style="91" customWidth="1"/>
    <col min="3600" max="3600" width="16.73046875" style="91" customWidth="1"/>
    <col min="3601" max="3843" width="9" style="91"/>
    <col min="3844" max="3844" width="21.265625" style="91" customWidth="1"/>
    <col min="3845" max="3845" width="14.265625" style="91" customWidth="1"/>
    <col min="3846" max="3846" width="16.59765625" style="91" customWidth="1"/>
    <col min="3847" max="3847" width="0.796875" style="91" customWidth="1"/>
    <col min="3848" max="3848" width="15.73046875" style="91" customWidth="1"/>
    <col min="3849" max="3849" width="23" style="91" customWidth="1"/>
    <col min="3850" max="3850" width="14" style="91" bestFit="1" customWidth="1"/>
    <col min="3851" max="3851" width="0.796875" style="91" customWidth="1"/>
    <col min="3852" max="3852" width="15.265625" style="91" customWidth="1"/>
    <col min="3853" max="3853" width="0.796875" style="91" customWidth="1"/>
    <col min="3854" max="3854" width="12.73046875" style="91" customWidth="1"/>
    <col min="3855" max="3855" width="12.59765625" style="91" customWidth="1"/>
    <col min="3856" max="3856" width="16.73046875" style="91" customWidth="1"/>
    <col min="3857" max="4099" width="9" style="91"/>
    <col min="4100" max="4100" width="21.265625" style="91" customWidth="1"/>
    <col min="4101" max="4101" width="14.265625" style="91" customWidth="1"/>
    <col min="4102" max="4102" width="16.59765625" style="91" customWidth="1"/>
    <col min="4103" max="4103" width="0.796875" style="91" customWidth="1"/>
    <col min="4104" max="4104" width="15.73046875" style="91" customWidth="1"/>
    <col min="4105" max="4105" width="23" style="91" customWidth="1"/>
    <col min="4106" max="4106" width="14" style="91" bestFit="1" customWidth="1"/>
    <col min="4107" max="4107" width="0.796875" style="91" customWidth="1"/>
    <col min="4108" max="4108" width="15.265625" style="91" customWidth="1"/>
    <col min="4109" max="4109" width="0.796875" style="91" customWidth="1"/>
    <col min="4110" max="4110" width="12.73046875" style="91" customWidth="1"/>
    <col min="4111" max="4111" width="12.59765625" style="91" customWidth="1"/>
    <col min="4112" max="4112" width="16.73046875" style="91" customWidth="1"/>
    <col min="4113" max="4355" width="9" style="91"/>
    <col min="4356" max="4356" width="21.265625" style="91" customWidth="1"/>
    <col min="4357" max="4357" width="14.265625" style="91" customWidth="1"/>
    <col min="4358" max="4358" width="16.59765625" style="91" customWidth="1"/>
    <col min="4359" max="4359" width="0.796875" style="91" customWidth="1"/>
    <col min="4360" max="4360" width="15.73046875" style="91" customWidth="1"/>
    <col min="4361" max="4361" width="23" style="91" customWidth="1"/>
    <col min="4362" max="4362" width="14" style="91" bestFit="1" customWidth="1"/>
    <col min="4363" max="4363" width="0.796875" style="91" customWidth="1"/>
    <col min="4364" max="4364" width="15.265625" style="91" customWidth="1"/>
    <col min="4365" max="4365" width="0.796875" style="91" customWidth="1"/>
    <col min="4366" max="4366" width="12.73046875" style="91" customWidth="1"/>
    <col min="4367" max="4367" width="12.59765625" style="91" customWidth="1"/>
    <col min="4368" max="4368" width="16.73046875" style="91" customWidth="1"/>
    <col min="4369" max="4611" width="9" style="91"/>
    <col min="4612" max="4612" width="21.265625" style="91" customWidth="1"/>
    <col min="4613" max="4613" width="14.265625" style="91" customWidth="1"/>
    <col min="4614" max="4614" width="16.59765625" style="91" customWidth="1"/>
    <col min="4615" max="4615" width="0.796875" style="91" customWidth="1"/>
    <col min="4616" max="4616" width="15.73046875" style="91" customWidth="1"/>
    <col min="4617" max="4617" width="23" style="91" customWidth="1"/>
    <col min="4618" max="4618" width="14" style="91" bestFit="1" customWidth="1"/>
    <col min="4619" max="4619" width="0.796875" style="91" customWidth="1"/>
    <col min="4620" max="4620" width="15.265625" style="91" customWidth="1"/>
    <col min="4621" max="4621" width="0.796875" style="91" customWidth="1"/>
    <col min="4622" max="4622" width="12.73046875" style="91" customWidth="1"/>
    <col min="4623" max="4623" width="12.59765625" style="91" customWidth="1"/>
    <col min="4624" max="4624" width="16.73046875" style="91" customWidth="1"/>
    <col min="4625" max="4867" width="9" style="91"/>
    <col min="4868" max="4868" width="21.265625" style="91" customWidth="1"/>
    <col min="4869" max="4869" width="14.265625" style="91" customWidth="1"/>
    <col min="4870" max="4870" width="16.59765625" style="91" customWidth="1"/>
    <col min="4871" max="4871" width="0.796875" style="91" customWidth="1"/>
    <col min="4872" max="4872" width="15.73046875" style="91" customWidth="1"/>
    <col min="4873" max="4873" width="23" style="91" customWidth="1"/>
    <col min="4874" max="4874" width="14" style="91" bestFit="1" customWidth="1"/>
    <col min="4875" max="4875" width="0.796875" style="91" customWidth="1"/>
    <col min="4876" max="4876" width="15.265625" style="91" customWidth="1"/>
    <col min="4877" max="4877" width="0.796875" style="91" customWidth="1"/>
    <col min="4878" max="4878" width="12.73046875" style="91" customWidth="1"/>
    <col min="4879" max="4879" width="12.59765625" style="91" customWidth="1"/>
    <col min="4880" max="4880" width="16.73046875" style="91" customWidth="1"/>
    <col min="4881" max="5123" width="9" style="91"/>
    <col min="5124" max="5124" width="21.265625" style="91" customWidth="1"/>
    <col min="5125" max="5125" width="14.265625" style="91" customWidth="1"/>
    <col min="5126" max="5126" width="16.59765625" style="91" customWidth="1"/>
    <col min="5127" max="5127" width="0.796875" style="91" customWidth="1"/>
    <col min="5128" max="5128" width="15.73046875" style="91" customWidth="1"/>
    <col min="5129" max="5129" width="23" style="91" customWidth="1"/>
    <col min="5130" max="5130" width="14" style="91" bestFit="1" customWidth="1"/>
    <col min="5131" max="5131" width="0.796875" style="91" customWidth="1"/>
    <col min="5132" max="5132" width="15.265625" style="91" customWidth="1"/>
    <col min="5133" max="5133" width="0.796875" style="91" customWidth="1"/>
    <col min="5134" max="5134" width="12.73046875" style="91" customWidth="1"/>
    <col min="5135" max="5135" width="12.59765625" style="91" customWidth="1"/>
    <col min="5136" max="5136" width="16.73046875" style="91" customWidth="1"/>
    <col min="5137" max="5379" width="9" style="91"/>
    <col min="5380" max="5380" width="21.265625" style="91" customWidth="1"/>
    <col min="5381" max="5381" width="14.265625" style="91" customWidth="1"/>
    <col min="5382" max="5382" width="16.59765625" style="91" customWidth="1"/>
    <col min="5383" max="5383" width="0.796875" style="91" customWidth="1"/>
    <col min="5384" max="5384" width="15.73046875" style="91" customWidth="1"/>
    <col min="5385" max="5385" width="23" style="91" customWidth="1"/>
    <col min="5386" max="5386" width="14" style="91" bestFit="1" customWidth="1"/>
    <col min="5387" max="5387" width="0.796875" style="91" customWidth="1"/>
    <col min="5388" max="5388" width="15.265625" style="91" customWidth="1"/>
    <col min="5389" max="5389" width="0.796875" style="91" customWidth="1"/>
    <col min="5390" max="5390" width="12.73046875" style="91" customWidth="1"/>
    <col min="5391" max="5391" width="12.59765625" style="91" customWidth="1"/>
    <col min="5392" max="5392" width="16.73046875" style="91" customWidth="1"/>
    <col min="5393" max="5635" width="9" style="91"/>
    <col min="5636" max="5636" width="21.265625" style="91" customWidth="1"/>
    <col min="5637" max="5637" width="14.265625" style="91" customWidth="1"/>
    <col min="5638" max="5638" width="16.59765625" style="91" customWidth="1"/>
    <col min="5639" max="5639" width="0.796875" style="91" customWidth="1"/>
    <col min="5640" max="5640" width="15.73046875" style="91" customWidth="1"/>
    <col min="5641" max="5641" width="23" style="91" customWidth="1"/>
    <col min="5642" max="5642" width="14" style="91" bestFit="1" customWidth="1"/>
    <col min="5643" max="5643" width="0.796875" style="91" customWidth="1"/>
    <col min="5644" max="5644" width="15.265625" style="91" customWidth="1"/>
    <col min="5645" max="5645" width="0.796875" style="91" customWidth="1"/>
    <col min="5646" max="5646" width="12.73046875" style="91" customWidth="1"/>
    <col min="5647" max="5647" width="12.59765625" style="91" customWidth="1"/>
    <col min="5648" max="5648" width="16.73046875" style="91" customWidth="1"/>
    <col min="5649" max="5891" width="9" style="91"/>
    <col min="5892" max="5892" width="21.265625" style="91" customWidth="1"/>
    <col min="5893" max="5893" width="14.265625" style="91" customWidth="1"/>
    <col min="5894" max="5894" width="16.59765625" style="91" customWidth="1"/>
    <col min="5895" max="5895" width="0.796875" style="91" customWidth="1"/>
    <col min="5896" max="5896" width="15.73046875" style="91" customWidth="1"/>
    <col min="5897" max="5897" width="23" style="91" customWidth="1"/>
    <col min="5898" max="5898" width="14" style="91" bestFit="1" customWidth="1"/>
    <col min="5899" max="5899" width="0.796875" style="91" customWidth="1"/>
    <col min="5900" max="5900" width="15.265625" style="91" customWidth="1"/>
    <col min="5901" max="5901" width="0.796875" style="91" customWidth="1"/>
    <col min="5902" max="5902" width="12.73046875" style="91" customWidth="1"/>
    <col min="5903" max="5903" width="12.59765625" style="91" customWidth="1"/>
    <col min="5904" max="5904" width="16.73046875" style="91" customWidth="1"/>
    <col min="5905" max="6147" width="9" style="91"/>
    <col min="6148" max="6148" width="21.265625" style="91" customWidth="1"/>
    <col min="6149" max="6149" width="14.265625" style="91" customWidth="1"/>
    <col min="6150" max="6150" width="16.59765625" style="91" customWidth="1"/>
    <col min="6151" max="6151" width="0.796875" style="91" customWidth="1"/>
    <col min="6152" max="6152" width="15.73046875" style="91" customWidth="1"/>
    <col min="6153" max="6153" width="23" style="91" customWidth="1"/>
    <col min="6154" max="6154" width="14" style="91" bestFit="1" customWidth="1"/>
    <col min="6155" max="6155" width="0.796875" style="91" customWidth="1"/>
    <col min="6156" max="6156" width="15.265625" style="91" customWidth="1"/>
    <col min="6157" max="6157" width="0.796875" style="91" customWidth="1"/>
    <col min="6158" max="6158" width="12.73046875" style="91" customWidth="1"/>
    <col min="6159" max="6159" width="12.59765625" style="91" customWidth="1"/>
    <col min="6160" max="6160" width="16.73046875" style="91" customWidth="1"/>
    <col min="6161" max="6403" width="9" style="91"/>
    <col min="6404" max="6404" width="21.265625" style="91" customWidth="1"/>
    <col min="6405" max="6405" width="14.265625" style="91" customWidth="1"/>
    <col min="6406" max="6406" width="16.59765625" style="91" customWidth="1"/>
    <col min="6407" max="6407" width="0.796875" style="91" customWidth="1"/>
    <col min="6408" max="6408" width="15.73046875" style="91" customWidth="1"/>
    <col min="6409" max="6409" width="23" style="91" customWidth="1"/>
    <col min="6410" max="6410" width="14" style="91" bestFit="1" customWidth="1"/>
    <col min="6411" max="6411" width="0.796875" style="91" customWidth="1"/>
    <col min="6412" max="6412" width="15.265625" style="91" customWidth="1"/>
    <col min="6413" max="6413" width="0.796875" style="91" customWidth="1"/>
    <col min="6414" max="6414" width="12.73046875" style="91" customWidth="1"/>
    <col min="6415" max="6415" width="12.59765625" style="91" customWidth="1"/>
    <col min="6416" max="6416" width="16.73046875" style="91" customWidth="1"/>
    <col min="6417" max="6659" width="9" style="91"/>
    <col min="6660" max="6660" width="21.265625" style="91" customWidth="1"/>
    <col min="6661" max="6661" width="14.265625" style="91" customWidth="1"/>
    <col min="6662" max="6662" width="16.59765625" style="91" customWidth="1"/>
    <col min="6663" max="6663" width="0.796875" style="91" customWidth="1"/>
    <col min="6664" max="6664" width="15.73046875" style="91" customWidth="1"/>
    <col min="6665" max="6665" width="23" style="91" customWidth="1"/>
    <col min="6666" max="6666" width="14" style="91" bestFit="1" customWidth="1"/>
    <col min="6667" max="6667" width="0.796875" style="91" customWidth="1"/>
    <col min="6668" max="6668" width="15.265625" style="91" customWidth="1"/>
    <col min="6669" max="6669" width="0.796875" style="91" customWidth="1"/>
    <col min="6670" max="6670" width="12.73046875" style="91" customWidth="1"/>
    <col min="6671" max="6671" width="12.59765625" style="91" customWidth="1"/>
    <col min="6672" max="6672" width="16.73046875" style="91" customWidth="1"/>
    <col min="6673" max="6915" width="9" style="91"/>
    <col min="6916" max="6916" width="21.265625" style="91" customWidth="1"/>
    <col min="6917" max="6917" width="14.265625" style="91" customWidth="1"/>
    <col min="6918" max="6918" width="16.59765625" style="91" customWidth="1"/>
    <col min="6919" max="6919" width="0.796875" style="91" customWidth="1"/>
    <col min="6920" max="6920" width="15.73046875" style="91" customWidth="1"/>
    <col min="6921" max="6921" width="23" style="91" customWidth="1"/>
    <col min="6922" max="6922" width="14" style="91" bestFit="1" customWidth="1"/>
    <col min="6923" max="6923" width="0.796875" style="91" customWidth="1"/>
    <col min="6924" max="6924" width="15.265625" style="91" customWidth="1"/>
    <col min="6925" max="6925" width="0.796875" style="91" customWidth="1"/>
    <col min="6926" max="6926" width="12.73046875" style="91" customWidth="1"/>
    <col min="6927" max="6927" width="12.59765625" style="91" customWidth="1"/>
    <col min="6928" max="6928" width="16.73046875" style="91" customWidth="1"/>
    <col min="6929" max="7171" width="9" style="91"/>
    <col min="7172" max="7172" width="21.265625" style="91" customWidth="1"/>
    <col min="7173" max="7173" width="14.265625" style="91" customWidth="1"/>
    <col min="7174" max="7174" width="16.59765625" style="91" customWidth="1"/>
    <col min="7175" max="7175" width="0.796875" style="91" customWidth="1"/>
    <col min="7176" max="7176" width="15.73046875" style="91" customWidth="1"/>
    <col min="7177" max="7177" width="23" style="91" customWidth="1"/>
    <col min="7178" max="7178" width="14" style="91" bestFit="1" customWidth="1"/>
    <col min="7179" max="7179" width="0.796875" style="91" customWidth="1"/>
    <col min="7180" max="7180" width="15.265625" style="91" customWidth="1"/>
    <col min="7181" max="7181" width="0.796875" style="91" customWidth="1"/>
    <col min="7182" max="7182" width="12.73046875" style="91" customWidth="1"/>
    <col min="7183" max="7183" width="12.59765625" style="91" customWidth="1"/>
    <col min="7184" max="7184" width="16.73046875" style="91" customWidth="1"/>
    <col min="7185" max="7427" width="9" style="91"/>
    <col min="7428" max="7428" width="21.265625" style="91" customWidth="1"/>
    <col min="7429" max="7429" width="14.265625" style="91" customWidth="1"/>
    <col min="7430" max="7430" width="16.59765625" style="91" customWidth="1"/>
    <col min="7431" max="7431" width="0.796875" style="91" customWidth="1"/>
    <col min="7432" max="7432" width="15.73046875" style="91" customWidth="1"/>
    <col min="7433" max="7433" width="23" style="91" customWidth="1"/>
    <col min="7434" max="7434" width="14" style="91" bestFit="1" customWidth="1"/>
    <col min="7435" max="7435" width="0.796875" style="91" customWidth="1"/>
    <col min="7436" max="7436" width="15.265625" style="91" customWidth="1"/>
    <col min="7437" max="7437" width="0.796875" style="91" customWidth="1"/>
    <col min="7438" max="7438" width="12.73046875" style="91" customWidth="1"/>
    <col min="7439" max="7439" width="12.59765625" style="91" customWidth="1"/>
    <col min="7440" max="7440" width="16.73046875" style="91" customWidth="1"/>
    <col min="7441" max="7683" width="9" style="91"/>
    <col min="7684" max="7684" width="21.265625" style="91" customWidth="1"/>
    <col min="7685" max="7685" width="14.265625" style="91" customWidth="1"/>
    <col min="7686" max="7686" width="16.59765625" style="91" customWidth="1"/>
    <col min="7687" max="7687" width="0.796875" style="91" customWidth="1"/>
    <col min="7688" max="7688" width="15.73046875" style="91" customWidth="1"/>
    <col min="7689" max="7689" width="23" style="91" customWidth="1"/>
    <col min="7690" max="7690" width="14" style="91" bestFit="1" customWidth="1"/>
    <col min="7691" max="7691" width="0.796875" style="91" customWidth="1"/>
    <col min="7692" max="7692" width="15.265625" style="91" customWidth="1"/>
    <col min="7693" max="7693" width="0.796875" style="91" customWidth="1"/>
    <col min="7694" max="7694" width="12.73046875" style="91" customWidth="1"/>
    <col min="7695" max="7695" width="12.59765625" style="91" customWidth="1"/>
    <col min="7696" max="7696" width="16.73046875" style="91" customWidth="1"/>
    <col min="7697" max="7939" width="9" style="91"/>
    <col min="7940" max="7940" width="21.265625" style="91" customWidth="1"/>
    <col min="7941" max="7941" width="14.265625" style="91" customWidth="1"/>
    <col min="7942" max="7942" width="16.59765625" style="91" customWidth="1"/>
    <col min="7943" max="7943" width="0.796875" style="91" customWidth="1"/>
    <col min="7944" max="7944" width="15.73046875" style="91" customWidth="1"/>
    <col min="7945" max="7945" width="23" style="91" customWidth="1"/>
    <col min="7946" max="7946" width="14" style="91" bestFit="1" customWidth="1"/>
    <col min="7947" max="7947" width="0.796875" style="91" customWidth="1"/>
    <col min="7948" max="7948" width="15.265625" style="91" customWidth="1"/>
    <col min="7949" max="7949" width="0.796875" style="91" customWidth="1"/>
    <col min="7950" max="7950" width="12.73046875" style="91" customWidth="1"/>
    <col min="7951" max="7951" width="12.59765625" style="91" customWidth="1"/>
    <col min="7952" max="7952" width="16.73046875" style="91" customWidth="1"/>
    <col min="7953" max="8195" width="9" style="91"/>
    <col min="8196" max="8196" width="21.265625" style="91" customWidth="1"/>
    <col min="8197" max="8197" width="14.265625" style="91" customWidth="1"/>
    <col min="8198" max="8198" width="16.59765625" style="91" customWidth="1"/>
    <col min="8199" max="8199" width="0.796875" style="91" customWidth="1"/>
    <col min="8200" max="8200" width="15.73046875" style="91" customWidth="1"/>
    <col min="8201" max="8201" width="23" style="91" customWidth="1"/>
    <col min="8202" max="8202" width="14" style="91" bestFit="1" customWidth="1"/>
    <col min="8203" max="8203" width="0.796875" style="91" customWidth="1"/>
    <col min="8204" max="8204" width="15.265625" style="91" customWidth="1"/>
    <col min="8205" max="8205" width="0.796875" style="91" customWidth="1"/>
    <col min="8206" max="8206" width="12.73046875" style="91" customWidth="1"/>
    <col min="8207" max="8207" width="12.59765625" style="91" customWidth="1"/>
    <col min="8208" max="8208" width="16.73046875" style="91" customWidth="1"/>
    <col min="8209" max="8451" width="9" style="91"/>
    <col min="8452" max="8452" width="21.265625" style="91" customWidth="1"/>
    <col min="8453" max="8453" width="14.265625" style="91" customWidth="1"/>
    <col min="8454" max="8454" width="16.59765625" style="91" customWidth="1"/>
    <col min="8455" max="8455" width="0.796875" style="91" customWidth="1"/>
    <col min="8456" max="8456" width="15.73046875" style="91" customWidth="1"/>
    <col min="8457" max="8457" width="23" style="91" customWidth="1"/>
    <col min="8458" max="8458" width="14" style="91" bestFit="1" customWidth="1"/>
    <col min="8459" max="8459" width="0.796875" style="91" customWidth="1"/>
    <col min="8460" max="8460" width="15.265625" style="91" customWidth="1"/>
    <col min="8461" max="8461" width="0.796875" style="91" customWidth="1"/>
    <col min="8462" max="8462" width="12.73046875" style="91" customWidth="1"/>
    <col min="8463" max="8463" width="12.59765625" style="91" customWidth="1"/>
    <col min="8464" max="8464" width="16.73046875" style="91" customWidth="1"/>
    <col min="8465" max="8707" width="9" style="91"/>
    <col min="8708" max="8708" width="21.265625" style="91" customWidth="1"/>
    <col min="8709" max="8709" width="14.265625" style="91" customWidth="1"/>
    <col min="8710" max="8710" width="16.59765625" style="91" customWidth="1"/>
    <col min="8711" max="8711" width="0.796875" style="91" customWidth="1"/>
    <col min="8712" max="8712" width="15.73046875" style="91" customWidth="1"/>
    <col min="8713" max="8713" width="23" style="91" customWidth="1"/>
    <col min="8714" max="8714" width="14" style="91" bestFit="1" customWidth="1"/>
    <col min="8715" max="8715" width="0.796875" style="91" customWidth="1"/>
    <col min="8716" max="8716" width="15.265625" style="91" customWidth="1"/>
    <col min="8717" max="8717" width="0.796875" style="91" customWidth="1"/>
    <col min="8718" max="8718" width="12.73046875" style="91" customWidth="1"/>
    <col min="8719" max="8719" width="12.59765625" style="91" customWidth="1"/>
    <col min="8720" max="8720" width="16.73046875" style="91" customWidth="1"/>
    <col min="8721" max="8963" width="9" style="91"/>
    <col min="8964" max="8964" width="21.265625" style="91" customWidth="1"/>
    <col min="8965" max="8965" width="14.265625" style="91" customWidth="1"/>
    <col min="8966" max="8966" width="16.59765625" style="91" customWidth="1"/>
    <col min="8967" max="8967" width="0.796875" style="91" customWidth="1"/>
    <col min="8968" max="8968" width="15.73046875" style="91" customWidth="1"/>
    <col min="8969" max="8969" width="23" style="91" customWidth="1"/>
    <col min="8970" max="8970" width="14" style="91" bestFit="1" customWidth="1"/>
    <col min="8971" max="8971" width="0.796875" style="91" customWidth="1"/>
    <col min="8972" max="8972" width="15.265625" style="91" customWidth="1"/>
    <col min="8973" max="8973" width="0.796875" style="91" customWidth="1"/>
    <col min="8974" max="8974" width="12.73046875" style="91" customWidth="1"/>
    <col min="8975" max="8975" width="12.59765625" style="91" customWidth="1"/>
    <col min="8976" max="8976" width="16.73046875" style="91" customWidth="1"/>
    <col min="8977" max="9219" width="9" style="91"/>
    <col min="9220" max="9220" width="21.265625" style="91" customWidth="1"/>
    <col min="9221" max="9221" width="14.265625" style="91" customWidth="1"/>
    <col min="9222" max="9222" width="16.59765625" style="91" customWidth="1"/>
    <col min="9223" max="9223" width="0.796875" style="91" customWidth="1"/>
    <col min="9224" max="9224" width="15.73046875" style="91" customWidth="1"/>
    <col min="9225" max="9225" width="23" style="91" customWidth="1"/>
    <col min="9226" max="9226" width="14" style="91" bestFit="1" customWidth="1"/>
    <col min="9227" max="9227" width="0.796875" style="91" customWidth="1"/>
    <col min="9228" max="9228" width="15.265625" style="91" customWidth="1"/>
    <col min="9229" max="9229" width="0.796875" style="91" customWidth="1"/>
    <col min="9230" max="9230" width="12.73046875" style="91" customWidth="1"/>
    <col min="9231" max="9231" width="12.59765625" style="91" customWidth="1"/>
    <col min="9232" max="9232" width="16.73046875" style="91" customWidth="1"/>
    <col min="9233" max="9475" width="9" style="91"/>
    <col min="9476" max="9476" width="21.265625" style="91" customWidth="1"/>
    <col min="9477" max="9477" width="14.265625" style="91" customWidth="1"/>
    <col min="9478" max="9478" width="16.59765625" style="91" customWidth="1"/>
    <col min="9479" max="9479" width="0.796875" style="91" customWidth="1"/>
    <col min="9480" max="9480" width="15.73046875" style="91" customWidth="1"/>
    <col min="9481" max="9481" width="23" style="91" customWidth="1"/>
    <col min="9482" max="9482" width="14" style="91" bestFit="1" customWidth="1"/>
    <col min="9483" max="9483" width="0.796875" style="91" customWidth="1"/>
    <col min="9484" max="9484" width="15.265625" style="91" customWidth="1"/>
    <col min="9485" max="9485" width="0.796875" style="91" customWidth="1"/>
    <col min="9486" max="9486" width="12.73046875" style="91" customWidth="1"/>
    <col min="9487" max="9487" width="12.59765625" style="91" customWidth="1"/>
    <col min="9488" max="9488" width="16.73046875" style="91" customWidth="1"/>
    <col min="9489" max="9731" width="9" style="91"/>
    <col min="9732" max="9732" width="21.265625" style="91" customWidth="1"/>
    <col min="9733" max="9733" width="14.265625" style="91" customWidth="1"/>
    <col min="9734" max="9734" width="16.59765625" style="91" customWidth="1"/>
    <col min="9735" max="9735" width="0.796875" style="91" customWidth="1"/>
    <col min="9736" max="9736" width="15.73046875" style="91" customWidth="1"/>
    <col min="9737" max="9737" width="23" style="91" customWidth="1"/>
    <col min="9738" max="9738" width="14" style="91" bestFit="1" customWidth="1"/>
    <col min="9739" max="9739" width="0.796875" style="91" customWidth="1"/>
    <col min="9740" max="9740" width="15.265625" style="91" customWidth="1"/>
    <col min="9741" max="9741" width="0.796875" style="91" customWidth="1"/>
    <col min="9742" max="9742" width="12.73046875" style="91" customWidth="1"/>
    <col min="9743" max="9743" width="12.59765625" style="91" customWidth="1"/>
    <col min="9744" max="9744" width="16.73046875" style="91" customWidth="1"/>
    <col min="9745" max="9987" width="9" style="91"/>
    <col min="9988" max="9988" width="21.265625" style="91" customWidth="1"/>
    <col min="9989" max="9989" width="14.265625" style="91" customWidth="1"/>
    <col min="9990" max="9990" width="16.59765625" style="91" customWidth="1"/>
    <col min="9991" max="9991" width="0.796875" style="91" customWidth="1"/>
    <col min="9992" max="9992" width="15.73046875" style="91" customWidth="1"/>
    <col min="9993" max="9993" width="23" style="91" customWidth="1"/>
    <col min="9994" max="9994" width="14" style="91" bestFit="1" customWidth="1"/>
    <col min="9995" max="9995" width="0.796875" style="91" customWidth="1"/>
    <col min="9996" max="9996" width="15.265625" style="91" customWidth="1"/>
    <col min="9997" max="9997" width="0.796875" style="91" customWidth="1"/>
    <col min="9998" max="9998" width="12.73046875" style="91" customWidth="1"/>
    <col min="9999" max="9999" width="12.59765625" style="91" customWidth="1"/>
    <col min="10000" max="10000" width="16.73046875" style="91" customWidth="1"/>
    <col min="10001" max="10243" width="9" style="91"/>
    <col min="10244" max="10244" width="21.265625" style="91" customWidth="1"/>
    <col min="10245" max="10245" width="14.265625" style="91" customWidth="1"/>
    <col min="10246" max="10246" width="16.59765625" style="91" customWidth="1"/>
    <col min="10247" max="10247" width="0.796875" style="91" customWidth="1"/>
    <col min="10248" max="10248" width="15.73046875" style="91" customWidth="1"/>
    <col min="10249" max="10249" width="23" style="91" customWidth="1"/>
    <col min="10250" max="10250" width="14" style="91" bestFit="1" customWidth="1"/>
    <col min="10251" max="10251" width="0.796875" style="91" customWidth="1"/>
    <col min="10252" max="10252" width="15.265625" style="91" customWidth="1"/>
    <col min="10253" max="10253" width="0.796875" style="91" customWidth="1"/>
    <col min="10254" max="10254" width="12.73046875" style="91" customWidth="1"/>
    <col min="10255" max="10255" width="12.59765625" style="91" customWidth="1"/>
    <col min="10256" max="10256" width="16.73046875" style="91" customWidth="1"/>
    <col min="10257" max="10499" width="9" style="91"/>
    <col min="10500" max="10500" width="21.265625" style="91" customWidth="1"/>
    <col min="10501" max="10501" width="14.265625" style="91" customWidth="1"/>
    <col min="10502" max="10502" width="16.59765625" style="91" customWidth="1"/>
    <col min="10503" max="10503" width="0.796875" style="91" customWidth="1"/>
    <col min="10504" max="10504" width="15.73046875" style="91" customWidth="1"/>
    <col min="10505" max="10505" width="23" style="91" customWidth="1"/>
    <col min="10506" max="10506" width="14" style="91" bestFit="1" customWidth="1"/>
    <col min="10507" max="10507" width="0.796875" style="91" customWidth="1"/>
    <col min="10508" max="10508" width="15.265625" style="91" customWidth="1"/>
    <col min="10509" max="10509" width="0.796875" style="91" customWidth="1"/>
    <col min="10510" max="10510" width="12.73046875" style="91" customWidth="1"/>
    <col min="10511" max="10511" width="12.59765625" style="91" customWidth="1"/>
    <col min="10512" max="10512" width="16.73046875" style="91" customWidth="1"/>
    <col min="10513" max="10755" width="9" style="91"/>
    <col min="10756" max="10756" width="21.265625" style="91" customWidth="1"/>
    <col min="10757" max="10757" width="14.265625" style="91" customWidth="1"/>
    <col min="10758" max="10758" width="16.59765625" style="91" customWidth="1"/>
    <col min="10759" max="10759" width="0.796875" style="91" customWidth="1"/>
    <col min="10760" max="10760" width="15.73046875" style="91" customWidth="1"/>
    <col min="10761" max="10761" width="23" style="91" customWidth="1"/>
    <col min="10762" max="10762" width="14" style="91" bestFit="1" customWidth="1"/>
    <col min="10763" max="10763" width="0.796875" style="91" customWidth="1"/>
    <col min="10764" max="10764" width="15.265625" style="91" customWidth="1"/>
    <col min="10765" max="10765" width="0.796875" style="91" customWidth="1"/>
    <col min="10766" max="10766" width="12.73046875" style="91" customWidth="1"/>
    <col min="10767" max="10767" width="12.59765625" style="91" customWidth="1"/>
    <col min="10768" max="10768" width="16.73046875" style="91" customWidth="1"/>
    <col min="10769" max="11011" width="9" style="91"/>
    <col min="11012" max="11012" width="21.265625" style="91" customWidth="1"/>
    <col min="11013" max="11013" width="14.265625" style="91" customWidth="1"/>
    <col min="11014" max="11014" width="16.59765625" style="91" customWidth="1"/>
    <col min="11015" max="11015" width="0.796875" style="91" customWidth="1"/>
    <col min="11016" max="11016" width="15.73046875" style="91" customWidth="1"/>
    <col min="11017" max="11017" width="23" style="91" customWidth="1"/>
    <col min="11018" max="11018" width="14" style="91" bestFit="1" customWidth="1"/>
    <col min="11019" max="11019" width="0.796875" style="91" customWidth="1"/>
    <col min="11020" max="11020" width="15.265625" style="91" customWidth="1"/>
    <col min="11021" max="11021" width="0.796875" style="91" customWidth="1"/>
    <col min="11022" max="11022" width="12.73046875" style="91" customWidth="1"/>
    <col min="11023" max="11023" width="12.59765625" style="91" customWidth="1"/>
    <col min="11024" max="11024" width="16.73046875" style="91" customWidth="1"/>
    <col min="11025" max="11267" width="9" style="91"/>
    <col min="11268" max="11268" width="21.265625" style="91" customWidth="1"/>
    <col min="11269" max="11269" width="14.265625" style="91" customWidth="1"/>
    <col min="11270" max="11270" width="16.59765625" style="91" customWidth="1"/>
    <col min="11271" max="11271" width="0.796875" style="91" customWidth="1"/>
    <col min="11272" max="11272" width="15.73046875" style="91" customWidth="1"/>
    <col min="11273" max="11273" width="23" style="91" customWidth="1"/>
    <col min="11274" max="11274" width="14" style="91" bestFit="1" customWidth="1"/>
    <col min="11275" max="11275" width="0.796875" style="91" customWidth="1"/>
    <col min="11276" max="11276" width="15.265625" style="91" customWidth="1"/>
    <col min="11277" max="11277" width="0.796875" style="91" customWidth="1"/>
    <col min="11278" max="11278" width="12.73046875" style="91" customWidth="1"/>
    <col min="11279" max="11279" width="12.59765625" style="91" customWidth="1"/>
    <col min="11280" max="11280" width="16.73046875" style="91" customWidth="1"/>
    <col min="11281" max="11523" width="9" style="91"/>
    <col min="11524" max="11524" width="21.265625" style="91" customWidth="1"/>
    <col min="11525" max="11525" width="14.265625" style="91" customWidth="1"/>
    <col min="11526" max="11526" width="16.59765625" style="91" customWidth="1"/>
    <col min="11527" max="11527" width="0.796875" style="91" customWidth="1"/>
    <col min="11528" max="11528" width="15.73046875" style="91" customWidth="1"/>
    <col min="11529" max="11529" width="23" style="91" customWidth="1"/>
    <col min="11530" max="11530" width="14" style="91" bestFit="1" customWidth="1"/>
    <col min="11531" max="11531" width="0.796875" style="91" customWidth="1"/>
    <col min="11532" max="11532" width="15.265625" style="91" customWidth="1"/>
    <col min="11533" max="11533" width="0.796875" style="91" customWidth="1"/>
    <col min="11534" max="11534" width="12.73046875" style="91" customWidth="1"/>
    <col min="11535" max="11535" width="12.59765625" style="91" customWidth="1"/>
    <col min="11536" max="11536" width="16.73046875" style="91" customWidth="1"/>
    <col min="11537" max="11779" width="9" style="91"/>
    <col min="11780" max="11780" width="21.265625" style="91" customWidth="1"/>
    <col min="11781" max="11781" width="14.265625" style="91" customWidth="1"/>
    <col min="11782" max="11782" width="16.59765625" style="91" customWidth="1"/>
    <col min="11783" max="11783" width="0.796875" style="91" customWidth="1"/>
    <col min="11784" max="11784" width="15.73046875" style="91" customWidth="1"/>
    <col min="11785" max="11785" width="23" style="91" customWidth="1"/>
    <col min="11786" max="11786" width="14" style="91" bestFit="1" customWidth="1"/>
    <col min="11787" max="11787" width="0.796875" style="91" customWidth="1"/>
    <col min="11788" max="11788" width="15.265625" style="91" customWidth="1"/>
    <col min="11789" max="11789" width="0.796875" style="91" customWidth="1"/>
    <col min="11790" max="11790" width="12.73046875" style="91" customWidth="1"/>
    <col min="11791" max="11791" width="12.59765625" style="91" customWidth="1"/>
    <col min="11792" max="11792" width="16.73046875" style="91" customWidth="1"/>
    <col min="11793" max="12035" width="9" style="91"/>
    <col min="12036" max="12036" width="21.265625" style="91" customWidth="1"/>
    <col min="12037" max="12037" width="14.265625" style="91" customWidth="1"/>
    <col min="12038" max="12038" width="16.59765625" style="91" customWidth="1"/>
    <col min="12039" max="12039" width="0.796875" style="91" customWidth="1"/>
    <col min="12040" max="12040" width="15.73046875" style="91" customWidth="1"/>
    <col min="12041" max="12041" width="23" style="91" customWidth="1"/>
    <col min="12042" max="12042" width="14" style="91" bestFit="1" customWidth="1"/>
    <col min="12043" max="12043" width="0.796875" style="91" customWidth="1"/>
    <col min="12044" max="12044" width="15.265625" style="91" customWidth="1"/>
    <col min="12045" max="12045" width="0.796875" style="91" customWidth="1"/>
    <col min="12046" max="12046" width="12.73046875" style="91" customWidth="1"/>
    <col min="12047" max="12047" width="12.59765625" style="91" customWidth="1"/>
    <col min="12048" max="12048" width="16.73046875" style="91" customWidth="1"/>
    <col min="12049" max="12291" width="9" style="91"/>
    <col min="12292" max="12292" width="21.265625" style="91" customWidth="1"/>
    <col min="12293" max="12293" width="14.265625" style="91" customWidth="1"/>
    <col min="12294" max="12294" width="16.59765625" style="91" customWidth="1"/>
    <col min="12295" max="12295" width="0.796875" style="91" customWidth="1"/>
    <col min="12296" max="12296" width="15.73046875" style="91" customWidth="1"/>
    <col min="12297" max="12297" width="23" style="91" customWidth="1"/>
    <col min="12298" max="12298" width="14" style="91" bestFit="1" customWidth="1"/>
    <col min="12299" max="12299" width="0.796875" style="91" customWidth="1"/>
    <col min="12300" max="12300" width="15.265625" style="91" customWidth="1"/>
    <col min="12301" max="12301" width="0.796875" style="91" customWidth="1"/>
    <col min="12302" max="12302" width="12.73046875" style="91" customWidth="1"/>
    <col min="12303" max="12303" width="12.59765625" style="91" customWidth="1"/>
    <col min="12304" max="12304" width="16.73046875" style="91" customWidth="1"/>
    <col min="12305" max="12547" width="9" style="91"/>
    <col min="12548" max="12548" width="21.265625" style="91" customWidth="1"/>
    <col min="12549" max="12549" width="14.265625" style="91" customWidth="1"/>
    <col min="12550" max="12550" width="16.59765625" style="91" customWidth="1"/>
    <col min="12551" max="12551" width="0.796875" style="91" customWidth="1"/>
    <col min="12552" max="12552" width="15.73046875" style="91" customWidth="1"/>
    <col min="12553" max="12553" width="23" style="91" customWidth="1"/>
    <col min="12554" max="12554" width="14" style="91" bestFit="1" customWidth="1"/>
    <col min="12555" max="12555" width="0.796875" style="91" customWidth="1"/>
    <col min="12556" max="12556" width="15.265625" style="91" customWidth="1"/>
    <col min="12557" max="12557" width="0.796875" style="91" customWidth="1"/>
    <col min="12558" max="12558" width="12.73046875" style="91" customWidth="1"/>
    <col min="12559" max="12559" width="12.59765625" style="91" customWidth="1"/>
    <col min="12560" max="12560" width="16.73046875" style="91" customWidth="1"/>
    <col min="12561" max="12803" width="9" style="91"/>
    <col min="12804" max="12804" width="21.265625" style="91" customWidth="1"/>
    <col min="12805" max="12805" width="14.265625" style="91" customWidth="1"/>
    <col min="12806" max="12806" width="16.59765625" style="91" customWidth="1"/>
    <col min="12807" max="12807" width="0.796875" style="91" customWidth="1"/>
    <col min="12808" max="12808" width="15.73046875" style="91" customWidth="1"/>
    <col min="12809" max="12809" width="23" style="91" customWidth="1"/>
    <col min="12810" max="12810" width="14" style="91" bestFit="1" customWidth="1"/>
    <col min="12811" max="12811" width="0.796875" style="91" customWidth="1"/>
    <col min="12812" max="12812" width="15.265625" style="91" customWidth="1"/>
    <col min="12813" max="12813" width="0.796875" style="91" customWidth="1"/>
    <col min="12814" max="12814" width="12.73046875" style="91" customWidth="1"/>
    <col min="12815" max="12815" width="12.59765625" style="91" customWidth="1"/>
    <col min="12816" max="12816" width="16.73046875" style="91" customWidth="1"/>
    <col min="12817" max="13059" width="9" style="91"/>
    <col min="13060" max="13060" width="21.265625" style="91" customWidth="1"/>
    <col min="13061" max="13061" width="14.265625" style="91" customWidth="1"/>
    <col min="13062" max="13062" width="16.59765625" style="91" customWidth="1"/>
    <col min="13063" max="13063" width="0.796875" style="91" customWidth="1"/>
    <col min="13064" max="13064" width="15.73046875" style="91" customWidth="1"/>
    <col min="13065" max="13065" width="23" style="91" customWidth="1"/>
    <col min="13066" max="13066" width="14" style="91" bestFit="1" customWidth="1"/>
    <col min="13067" max="13067" width="0.796875" style="91" customWidth="1"/>
    <col min="13068" max="13068" width="15.265625" style="91" customWidth="1"/>
    <col min="13069" max="13069" width="0.796875" style="91" customWidth="1"/>
    <col min="13070" max="13070" width="12.73046875" style="91" customWidth="1"/>
    <col min="13071" max="13071" width="12.59765625" style="91" customWidth="1"/>
    <col min="13072" max="13072" width="16.73046875" style="91" customWidth="1"/>
    <col min="13073" max="13315" width="9" style="91"/>
    <col min="13316" max="13316" width="21.265625" style="91" customWidth="1"/>
    <col min="13317" max="13317" width="14.265625" style="91" customWidth="1"/>
    <col min="13318" max="13318" width="16.59765625" style="91" customWidth="1"/>
    <col min="13319" max="13319" width="0.796875" style="91" customWidth="1"/>
    <col min="13320" max="13320" width="15.73046875" style="91" customWidth="1"/>
    <col min="13321" max="13321" width="23" style="91" customWidth="1"/>
    <col min="13322" max="13322" width="14" style="91" bestFit="1" customWidth="1"/>
    <col min="13323" max="13323" width="0.796875" style="91" customWidth="1"/>
    <col min="13324" max="13324" width="15.265625" style="91" customWidth="1"/>
    <col min="13325" max="13325" width="0.796875" style="91" customWidth="1"/>
    <col min="13326" max="13326" width="12.73046875" style="91" customWidth="1"/>
    <col min="13327" max="13327" width="12.59765625" style="91" customWidth="1"/>
    <col min="13328" max="13328" width="16.73046875" style="91" customWidth="1"/>
    <col min="13329" max="13571" width="9" style="91"/>
    <col min="13572" max="13572" width="21.265625" style="91" customWidth="1"/>
    <col min="13573" max="13573" width="14.265625" style="91" customWidth="1"/>
    <col min="13574" max="13574" width="16.59765625" style="91" customWidth="1"/>
    <col min="13575" max="13575" width="0.796875" style="91" customWidth="1"/>
    <col min="13576" max="13576" width="15.73046875" style="91" customWidth="1"/>
    <col min="13577" max="13577" width="23" style="91" customWidth="1"/>
    <col min="13578" max="13578" width="14" style="91" bestFit="1" customWidth="1"/>
    <col min="13579" max="13579" width="0.796875" style="91" customWidth="1"/>
    <col min="13580" max="13580" width="15.265625" style="91" customWidth="1"/>
    <col min="13581" max="13581" width="0.796875" style="91" customWidth="1"/>
    <col min="13582" max="13582" width="12.73046875" style="91" customWidth="1"/>
    <col min="13583" max="13583" width="12.59765625" style="91" customWidth="1"/>
    <col min="13584" max="13584" width="16.73046875" style="91" customWidth="1"/>
    <col min="13585" max="13827" width="9" style="91"/>
    <col min="13828" max="13828" width="21.265625" style="91" customWidth="1"/>
    <col min="13829" max="13829" width="14.265625" style="91" customWidth="1"/>
    <col min="13830" max="13830" width="16.59765625" style="91" customWidth="1"/>
    <col min="13831" max="13831" width="0.796875" style="91" customWidth="1"/>
    <col min="13832" max="13832" width="15.73046875" style="91" customWidth="1"/>
    <col min="13833" max="13833" width="23" style="91" customWidth="1"/>
    <col min="13834" max="13834" width="14" style="91" bestFit="1" customWidth="1"/>
    <col min="13835" max="13835" width="0.796875" style="91" customWidth="1"/>
    <col min="13836" max="13836" width="15.265625" style="91" customWidth="1"/>
    <col min="13837" max="13837" width="0.796875" style="91" customWidth="1"/>
    <col min="13838" max="13838" width="12.73046875" style="91" customWidth="1"/>
    <col min="13839" max="13839" width="12.59765625" style="91" customWidth="1"/>
    <col min="13840" max="13840" width="16.73046875" style="91" customWidth="1"/>
    <col min="13841" max="14083" width="9" style="91"/>
    <col min="14084" max="14084" width="21.265625" style="91" customWidth="1"/>
    <col min="14085" max="14085" width="14.265625" style="91" customWidth="1"/>
    <col min="14086" max="14086" width="16.59765625" style="91" customWidth="1"/>
    <col min="14087" max="14087" width="0.796875" style="91" customWidth="1"/>
    <col min="14088" max="14088" width="15.73046875" style="91" customWidth="1"/>
    <col min="14089" max="14089" width="23" style="91" customWidth="1"/>
    <col min="14090" max="14090" width="14" style="91" bestFit="1" customWidth="1"/>
    <col min="14091" max="14091" width="0.796875" style="91" customWidth="1"/>
    <col min="14092" max="14092" width="15.265625" style="91" customWidth="1"/>
    <col min="14093" max="14093" width="0.796875" style="91" customWidth="1"/>
    <col min="14094" max="14094" width="12.73046875" style="91" customWidth="1"/>
    <col min="14095" max="14095" width="12.59765625" style="91" customWidth="1"/>
    <col min="14096" max="14096" width="16.73046875" style="91" customWidth="1"/>
    <col min="14097" max="14339" width="9" style="91"/>
    <col min="14340" max="14340" width="21.265625" style="91" customWidth="1"/>
    <col min="14341" max="14341" width="14.265625" style="91" customWidth="1"/>
    <col min="14342" max="14342" width="16.59765625" style="91" customWidth="1"/>
    <col min="14343" max="14343" width="0.796875" style="91" customWidth="1"/>
    <col min="14344" max="14344" width="15.73046875" style="91" customWidth="1"/>
    <col min="14345" max="14345" width="23" style="91" customWidth="1"/>
    <col min="14346" max="14346" width="14" style="91" bestFit="1" customWidth="1"/>
    <col min="14347" max="14347" width="0.796875" style="91" customWidth="1"/>
    <col min="14348" max="14348" width="15.265625" style="91" customWidth="1"/>
    <col min="14349" max="14349" width="0.796875" style="91" customWidth="1"/>
    <col min="14350" max="14350" width="12.73046875" style="91" customWidth="1"/>
    <col min="14351" max="14351" width="12.59765625" style="91" customWidth="1"/>
    <col min="14352" max="14352" width="16.73046875" style="91" customWidth="1"/>
    <col min="14353" max="14595" width="9" style="91"/>
    <col min="14596" max="14596" width="21.265625" style="91" customWidth="1"/>
    <col min="14597" max="14597" width="14.265625" style="91" customWidth="1"/>
    <col min="14598" max="14598" width="16.59765625" style="91" customWidth="1"/>
    <col min="14599" max="14599" width="0.796875" style="91" customWidth="1"/>
    <col min="14600" max="14600" width="15.73046875" style="91" customWidth="1"/>
    <col min="14601" max="14601" width="23" style="91" customWidth="1"/>
    <col min="14602" max="14602" width="14" style="91" bestFit="1" customWidth="1"/>
    <col min="14603" max="14603" width="0.796875" style="91" customWidth="1"/>
    <col min="14604" max="14604" width="15.265625" style="91" customWidth="1"/>
    <col min="14605" max="14605" width="0.796875" style="91" customWidth="1"/>
    <col min="14606" max="14606" width="12.73046875" style="91" customWidth="1"/>
    <col min="14607" max="14607" width="12.59765625" style="91" customWidth="1"/>
    <col min="14608" max="14608" width="16.73046875" style="91" customWidth="1"/>
    <col min="14609" max="14851" width="9" style="91"/>
    <col min="14852" max="14852" width="21.265625" style="91" customWidth="1"/>
    <col min="14853" max="14853" width="14.265625" style="91" customWidth="1"/>
    <col min="14854" max="14854" width="16.59765625" style="91" customWidth="1"/>
    <col min="14855" max="14855" width="0.796875" style="91" customWidth="1"/>
    <col min="14856" max="14856" width="15.73046875" style="91" customWidth="1"/>
    <col min="14857" max="14857" width="23" style="91" customWidth="1"/>
    <col min="14858" max="14858" width="14" style="91" bestFit="1" customWidth="1"/>
    <col min="14859" max="14859" width="0.796875" style="91" customWidth="1"/>
    <col min="14860" max="14860" width="15.265625" style="91" customWidth="1"/>
    <col min="14861" max="14861" width="0.796875" style="91" customWidth="1"/>
    <col min="14862" max="14862" width="12.73046875" style="91" customWidth="1"/>
    <col min="14863" max="14863" width="12.59765625" style="91" customWidth="1"/>
    <col min="14864" max="14864" width="16.73046875" style="91" customWidth="1"/>
    <col min="14865" max="15107" width="9" style="91"/>
    <col min="15108" max="15108" width="21.265625" style="91" customWidth="1"/>
    <col min="15109" max="15109" width="14.265625" style="91" customWidth="1"/>
    <col min="15110" max="15110" width="16.59765625" style="91" customWidth="1"/>
    <col min="15111" max="15111" width="0.796875" style="91" customWidth="1"/>
    <col min="15112" max="15112" width="15.73046875" style="91" customWidth="1"/>
    <col min="15113" max="15113" width="23" style="91" customWidth="1"/>
    <col min="15114" max="15114" width="14" style="91" bestFit="1" customWidth="1"/>
    <col min="15115" max="15115" width="0.796875" style="91" customWidth="1"/>
    <col min="15116" max="15116" width="15.265625" style="91" customWidth="1"/>
    <col min="15117" max="15117" width="0.796875" style="91" customWidth="1"/>
    <col min="15118" max="15118" width="12.73046875" style="91" customWidth="1"/>
    <col min="15119" max="15119" width="12.59765625" style="91" customWidth="1"/>
    <col min="15120" max="15120" width="16.73046875" style="91" customWidth="1"/>
    <col min="15121" max="15363" width="9" style="91"/>
    <col min="15364" max="15364" width="21.265625" style="91" customWidth="1"/>
    <col min="15365" max="15365" width="14.265625" style="91" customWidth="1"/>
    <col min="15366" max="15366" width="16.59765625" style="91" customWidth="1"/>
    <col min="15367" max="15367" width="0.796875" style="91" customWidth="1"/>
    <col min="15368" max="15368" width="15.73046875" style="91" customWidth="1"/>
    <col min="15369" max="15369" width="23" style="91" customWidth="1"/>
    <col min="15370" max="15370" width="14" style="91" bestFit="1" customWidth="1"/>
    <col min="15371" max="15371" width="0.796875" style="91" customWidth="1"/>
    <col min="15372" max="15372" width="15.265625" style="91" customWidth="1"/>
    <col min="15373" max="15373" width="0.796875" style="91" customWidth="1"/>
    <col min="15374" max="15374" width="12.73046875" style="91" customWidth="1"/>
    <col min="15375" max="15375" width="12.59765625" style="91" customWidth="1"/>
    <col min="15376" max="15376" width="16.73046875" style="91" customWidth="1"/>
    <col min="15377" max="15619" width="9" style="91"/>
    <col min="15620" max="15620" width="21.265625" style="91" customWidth="1"/>
    <col min="15621" max="15621" width="14.265625" style="91" customWidth="1"/>
    <col min="15622" max="15622" width="16.59765625" style="91" customWidth="1"/>
    <col min="15623" max="15623" width="0.796875" style="91" customWidth="1"/>
    <col min="15624" max="15624" width="15.73046875" style="91" customWidth="1"/>
    <col min="15625" max="15625" width="23" style="91" customWidth="1"/>
    <col min="15626" max="15626" width="14" style="91" bestFit="1" customWidth="1"/>
    <col min="15627" max="15627" width="0.796875" style="91" customWidth="1"/>
    <col min="15628" max="15628" width="15.265625" style="91" customWidth="1"/>
    <col min="15629" max="15629" width="0.796875" style="91" customWidth="1"/>
    <col min="15630" max="15630" width="12.73046875" style="91" customWidth="1"/>
    <col min="15631" max="15631" width="12.59765625" style="91" customWidth="1"/>
    <col min="15632" max="15632" width="16.73046875" style="91" customWidth="1"/>
    <col min="15633" max="15875" width="9" style="91"/>
    <col min="15876" max="15876" width="21.265625" style="91" customWidth="1"/>
    <col min="15877" max="15877" width="14.265625" style="91" customWidth="1"/>
    <col min="15878" max="15878" width="16.59765625" style="91" customWidth="1"/>
    <col min="15879" max="15879" width="0.796875" style="91" customWidth="1"/>
    <col min="15880" max="15880" width="15.73046875" style="91" customWidth="1"/>
    <col min="15881" max="15881" width="23" style="91" customWidth="1"/>
    <col min="15882" max="15882" width="14" style="91" bestFit="1" customWidth="1"/>
    <col min="15883" max="15883" width="0.796875" style="91" customWidth="1"/>
    <col min="15884" max="15884" width="15.265625" style="91" customWidth="1"/>
    <col min="15885" max="15885" width="0.796875" style="91" customWidth="1"/>
    <col min="15886" max="15886" width="12.73046875" style="91" customWidth="1"/>
    <col min="15887" max="15887" width="12.59765625" style="91" customWidth="1"/>
    <col min="15888" max="15888" width="16.73046875" style="91" customWidth="1"/>
    <col min="15889" max="16131" width="9" style="91"/>
    <col min="16132" max="16132" width="21.265625" style="91" customWidth="1"/>
    <col min="16133" max="16133" width="14.265625" style="91" customWidth="1"/>
    <col min="16134" max="16134" width="16.59765625" style="91" customWidth="1"/>
    <col min="16135" max="16135" width="0.796875" style="91" customWidth="1"/>
    <col min="16136" max="16136" width="15.73046875" style="91" customWidth="1"/>
    <col min="16137" max="16137" width="23" style="91" customWidth="1"/>
    <col min="16138" max="16138" width="14" style="91" bestFit="1" customWidth="1"/>
    <col min="16139" max="16139" width="0.796875" style="91" customWidth="1"/>
    <col min="16140" max="16140" width="15.265625" style="91" customWidth="1"/>
    <col min="16141" max="16141" width="0.796875" style="91" customWidth="1"/>
    <col min="16142" max="16142" width="12.73046875" style="91" customWidth="1"/>
    <col min="16143" max="16143" width="12.59765625" style="91" customWidth="1"/>
    <col min="16144" max="16144" width="16.73046875" style="91" customWidth="1"/>
    <col min="16145" max="16384" width="9" style="91"/>
  </cols>
  <sheetData>
    <row r="1" spans="1:17" x14ac:dyDescent="0.25">
      <c r="A1" s="89" t="s">
        <v>20</v>
      </c>
      <c r="B1" s="89"/>
      <c r="C1" s="89"/>
      <c r="D1" s="90"/>
      <c r="E1" s="90"/>
      <c r="F1" s="90"/>
      <c r="G1" s="90"/>
      <c r="H1" s="90"/>
      <c r="I1" s="102"/>
      <c r="J1" s="102"/>
      <c r="K1" s="102"/>
      <c r="L1" s="103"/>
      <c r="M1" s="103"/>
      <c r="N1" s="102"/>
    </row>
    <row r="2" spans="1:17" x14ac:dyDescent="0.25">
      <c r="A2" s="89" t="s">
        <v>746</v>
      </c>
      <c r="B2" s="89"/>
      <c r="C2" s="89"/>
      <c r="D2" s="90"/>
      <c r="E2" s="90"/>
      <c r="F2" s="90"/>
      <c r="G2" s="90"/>
      <c r="H2" s="92"/>
      <c r="I2" s="102"/>
      <c r="J2" s="102"/>
      <c r="K2" s="104"/>
      <c r="L2" s="105"/>
      <c r="M2" s="105"/>
      <c r="N2" s="102"/>
    </row>
    <row r="3" spans="1:17" x14ac:dyDescent="0.25">
      <c r="A3" s="92"/>
      <c r="B3" s="92"/>
      <c r="C3" s="92"/>
      <c r="D3" s="92"/>
      <c r="E3" s="92"/>
      <c r="F3" s="92"/>
      <c r="G3" s="92"/>
      <c r="H3" s="92"/>
      <c r="I3" s="102"/>
      <c r="J3" s="102"/>
      <c r="K3" s="106"/>
      <c r="M3" s="106"/>
      <c r="N3" s="102"/>
    </row>
    <row r="4" spans="1:17" x14ac:dyDescent="0.25">
      <c r="A4" s="60" t="s">
        <v>19</v>
      </c>
      <c r="C4" s="10" t="s">
        <v>613</v>
      </c>
      <c r="F4" s="10"/>
      <c r="G4" s="93"/>
      <c r="H4" s="93"/>
      <c r="I4" s="93"/>
      <c r="J4" s="93"/>
      <c r="K4" s="106"/>
      <c r="N4" s="105"/>
    </row>
    <row r="5" spans="1:17" x14ac:dyDescent="0.25">
      <c r="A5" s="60" t="s">
        <v>27</v>
      </c>
      <c r="C5" s="43" t="s">
        <v>256</v>
      </c>
      <c r="F5" s="43"/>
      <c r="G5" s="95"/>
      <c r="H5" s="95"/>
      <c r="I5" s="95"/>
      <c r="J5" s="95"/>
      <c r="K5" s="95"/>
      <c r="L5" s="95"/>
      <c r="M5" s="107"/>
      <c r="N5" s="95"/>
    </row>
    <row r="6" spans="1:17" x14ac:dyDescent="0.25">
      <c r="A6" s="60"/>
      <c r="C6" s="43"/>
      <c r="F6" s="43"/>
      <c r="G6" s="95"/>
      <c r="H6" s="95"/>
      <c r="I6" s="95"/>
      <c r="J6" s="95"/>
      <c r="K6" s="95"/>
      <c r="L6" s="95"/>
      <c r="M6" s="107"/>
      <c r="N6" s="95"/>
    </row>
    <row r="7" spans="1:17" s="491" customFormat="1" ht="29.25" x14ac:dyDescent="0.25">
      <c r="A7" s="513"/>
      <c r="B7" s="512" t="s">
        <v>84</v>
      </c>
      <c r="C7" s="512" t="s">
        <v>102</v>
      </c>
      <c r="D7" s="512" t="s">
        <v>732</v>
      </c>
      <c r="E7" s="512" t="s">
        <v>34</v>
      </c>
      <c r="F7" s="512" t="s">
        <v>744</v>
      </c>
      <c r="G7" s="512" t="s">
        <v>23</v>
      </c>
      <c r="H7" s="512" t="s">
        <v>745</v>
      </c>
      <c r="I7" s="507" t="s">
        <v>734</v>
      </c>
      <c r="J7" s="511" t="s">
        <v>735</v>
      </c>
      <c r="K7" s="511" t="s">
        <v>104</v>
      </c>
      <c r="L7" s="511" t="s">
        <v>105</v>
      </c>
      <c r="M7" s="511" t="s">
        <v>736</v>
      </c>
      <c r="N7" s="511" t="s">
        <v>737</v>
      </c>
      <c r="O7" s="507" t="s">
        <v>176</v>
      </c>
      <c r="P7" s="531" t="s">
        <v>101</v>
      </c>
      <c r="Q7" s="531" t="s">
        <v>738</v>
      </c>
    </row>
    <row r="8" spans="1:17" s="491" customFormat="1" x14ac:dyDescent="0.25">
      <c r="A8" s="517"/>
      <c r="B8" s="516"/>
      <c r="C8" s="516"/>
      <c r="D8" s="516"/>
      <c r="E8" s="516"/>
      <c r="F8" s="516"/>
      <c r="G8" s="516"/>
      <c r="H8" s="516"/>
      <c r="I8" s="515"/>
      <c r="J8" s="518" t="s">
        <v>163</v>
      </c>
      <c r="K8" s="518" t="s">
        <v>164</v>
      </c>
      <c r="L8" s="518" t="s">
        <v>165</v>
      </c>
      <c r="M8" s="518" t="s">
        <v>166</v>
      </c>
      <c r="N8" s="518" t="s">
        <v>167</v>
      </c>
      <c r="O8" s="515"/>
      <c r="P8" s="540"/>
      <c r="Q8" s="540"/>
    </row>
    <row r="9" spans="1:17" s="491" customFormat="1" x14ac:dyDescent="0.25">
      <c r="A9" s="508"/>
      <c r="B9" s="508"/>
      <c r="C9" s="508"/>
      <c r="D9" s="508" t="s">
        <v>739</v>
      </c>
      <c r="E9" s="508" t="s">
        <v>195</v>
      </c>
      <c r="F9" s="508"/>
      <c r="G9" s="508"/>
      <c r="H9" s="508" t="s">
        <v>740</v>
      </c>
      <c r="I9" s="509" t="s">
        <v>196</v>
      </c>
      <c r="J9" s="508" t="s">
        <v>195</v>
      </c>
      <c r="K9" s="508" t="s">
        <v>195</v>
      </c>
      <c r="L9" s="508" t="s">
        <v>195</v>
      </c>
      <c r="M9" s="508" t="s">
        <v>195</v>
      </c>
      <c r="N9" s="514" t="s">
        <v>195</v>
      </c>
      <c r="O9" s="510" t="s">
        <v>739</v>
      </c>
      <c r="P9" s="524" t="s">
        <v>195</v>
      </c>
      <c r="Q9" s="524" t="s">
        <v>195</v>
      </c>
    </row>
    <row r="10" spans="1:17" ht="23" customHeight="1" x14ac:dyDescent="0.25">
      <c r="A10" s="719" t="s">
        <v>180</v>
      </c>
      <c r="B10" s="789" t="s">
        <v>106</v>
      </c>
      <c r="C10" s="789" t="s">
        <v>186</v>
      </c>
      <c r="D10" s="788">
        <v>2014</v>
      </c>
      <c r="E10" s="790">
        <v>1200</v>
      </c>
      <c r="F10" s="791" t="s">
        <v>191</v>
      </c>
      <c r="G10" s="787" t="s">
        <v>254</v>
      </c>
      <c r="H10" s="792" t="s">
        <v>155</v>
      </c>
      <c r="I10" s="793">
        <v>0.3333333</v>
      </c>
      <c r="J10" s="714">
        <v>400</v>
      </c>
      <c r="K10" s="714">
        <v>0</v>
      </c>
      <c r="L10" s="714">
        <f>I10*E10</f>
        <v>399.99995999999999</v>
      </c>
      <c r="M10" s="714">
        <f>K10+L10</f>
        <v>399.99995999999999</v>
      </c>
      <c r="N10" s="714">
        <f>J10-M10</f>
        <v>4.0000000012696546E-5</v>
      </c>
      <c r="O10" s="794"/>
      <c r="P10" s="795"/>
      <c r="Q10" s="795"/>
    </row>
    <row r="11" spans="1:17" ht="23" customHeight="1" x14ac:dyDescent="0.25">
      <c r="A11" s="719" t="s">
        <v>180</v>
      </c>
      <c r="B11" s="789" t="s">
        <v>86</v>
      </c>
      <c r="C11" s="789" t="s">
        <v>177</v>
      </c>
      <c r="D11" s="788">
        <v>2009</v>
      </c>
      <c r="E11" s="790">
        <v>26673</v>
      </c>
      <c r="F11" s="791" t="s">
        <v>187</v>
      </c>
      <c r="G11" s="787" t="s">
        <v>35</v>
      </c>
      <c r="H11" s="792" t="s">
        <v>155</v>
      </c>
      <c r="I11" s="796">
        <v>0.25</v>
      </c>
      <c r="J11" s="714">
        <v>14705.329498980471</v>
      </c>
      <c r="K11" s="714">
        <v>0</v>
      </c>
      <c r="L11" s="714">
        <f>I11*J11</f>
        <v>3676.3323747451177</v>
      </c>
      <c r="M11" s="714">
        <f t="shared" ref="M11:M16" si="0">K11+L11</f>
        <v>3676.3323747451177</v>
      </c>
      <c r="N11" s="714">
        <f t="shared" ref="N11:N13" si="1">J11-M11</f>
        <v>11028.997124235353</v>
      </c>
      <c r="O11" s="794"/>
      <c r="P11" s="787"/>
      <c r="Q11" s="787"/>
    </row>
    <row r="12" spans="1:17" ht="23" customHeight="1" x14ac:dyDescent="0.25">
      <c r="A12" s="719" t="s">
        <v>180</v>
      </c>
      <c r="B12" s="789" t="s">
        <v>182</v>
      </c>
      <c r="C12" s="789" t="s">
        <v>185</v>
      </c>
      <c r="D12" s="788">
        <v>2009</v>
      </c>
      <c r="E12" s="790">
        <v>1200</v>
      </c>
      <c r="F12" s="791" t="s">
        <v>188</v>
      </c>
      <c r="G12" s="787" t="s">
        <v>7</v>
      </c>
      <c r="H12" s="792" t="s">
        <v>156</v>
      </c>
      <c r="I12" s="796">
        <v>0.25</v>
      </c>
      <c r="J12" s="714">
        <v>294.17662218750002</v>
      </c>
      <c r="K12" s="714">
        <v>0</v>
      </c>
      <c r="L12" s="714">
        <v>0</v>
      </c>
      <c r="M12" s="714">
        <f t="shared" si="0"/>
        <v>0</v>
      </c>
      <c r="N12" s="714">
        <v>0</v>
      </c>
      <c r="O12" s="794">
        <v>2016</v>
      </c>
      <c r="P12" s="786">
        <v>300</v>
      </c>
      <c r="Q12" s="797">
        <f>IF((J12-P12&gt;0),(J12-P12),(IF((-(J12-P12))&gt;(E12-J12),-(E12-J12),(J12-P12))))</f>
        <v>-5.8233778124999844</v>
      </c>
    </row>
    <row r="13" spans="1:17" ht="23" customHeight="1" x14ac:dyDescent="0.25">
      <c r="A13" s="719" t="s">
        <v>180</v>
      </c>
      <c r="B13" s="789" t="s">
        <v>106</v>
      </c>
      <c r="C13" s="711" t="s">
        <v>175</v>
      </c>
      <c r="D13" s="778">
        <v>2014</v>
      </c>
      <c r="E13" s="779">
        <v>1800</v>
      </c>
      <c r="F13" s="780" t="s">
        <v>190</v>
      </c>
      <c r="G13" s="787" t="s">
        <v>7</v>
      </c>
      <c r="H13" s="798" t="s">
        <v>155</v>
      </c>
      <c r="I13" s="793"/>
      <c r="J13" s="714">
        <v>0</v>
      </c>
      <c r="K13" s="714">
        <v>0</v>
      </c>
      <c r="L13" s="714">
        <v>0</v>
      </c>
      <c r="M13" s="714">
        <f t="shared" si="0"/>
        <v>0</v>
      </c>
      <c r="N13" s="714">
        <f t="shared" si="1"/>
        <v>0</v>
      </c>
      <c r="O13" s="799"/>
      <c r="P13" s="783"/>
      <c r="Q13" s="783"/>
    </row>
    <row r="14" spans="1:17" s="18" customFormat="1" ht="23" customHeight="1" x14ac:dyDescent="0.25">
      <c r="A14" s="719" t="s">
        <v>180</v>
      </c>
      <c r="B14" s="711" t="s">
        <v>183</v>
      </c>
      <c r="C14" s="711" t="s">
        <v>184</v>
      </c>
      <c r="D14" s="778">
        <v>2007</v>
      </c>
      <c r="E14" s="779">
        <v>70000</v>
      </c>
      <c r="F14" s="780" t="s">
        <v>189</v>
      </c>
      <c r="G14" s="719" t="s">
        <v>7</v>
      </c>
      <c r="H14" s="798" t="s">
        <v>155</v>
      </c>
      <c r="I14" s="796">
        <v>0.2</v>
      </c>
      <c r="J14" s="714">
        <v>30800</v>
      </c>
      <c r="K14" s="714">
        <v>0</v>
      </c>
      <c r="L14" s="714">
        <v>14000</v>
      </c>
      <c r="M14" s="714">
        <f t="shared" si="0"/>
        <v>14000</v>
      </c>
      <c r="N14" s="714">
        <f>J14-M14</f>
        <v>16800</v>
      </c>
      <c r="O14" s="799"/>
      <c r="P14" s="783"/>
      <c r="Q14" s="783"/>
    </row>
    <row r="15" spans="1:17" s="18" customFormat="1" ht="23" customHeight="1" x14ac:dyDescent="0.25">
      <c r="A15" s="719" t="s">
        <v>181</v>
      </c>
      <c r="B15" s="711" t="s">
        <v>178</v>
      </c>
      <c r="C15" s="711" t="s">
        <v>179</v>
      </c>
      <c r="D15" s="778">
        <v>2016</v>
      </c>
      <c r="E15" s="779">
        <v>1890</v>
      </c>
      <c r="F15" s="780" t="s">
        <v>188</v>
      </c>
      <c r="G15" s="719" t="s">
        <v>40</v>
      </c>
      <c r="H15" s="798" t="s">
        <v>155</v>
      </c>
      <c r="I15" s="793">
        <v>0.33333332999999998</v>
      </c>
      <c r="J15" s="714"/>
      <c r="K15" s="714"/>
      <c r="L15" s="714">
        <f>I15*E15</f>
        <v>629.9999937</v>
      </c>
      <c r="M15" s="714">
        <f t="shared" si="0"/>
        <v>629.9999937</v>
      </c>
      <c r="N15" s="714">
        <f>E15-M15</f>
        <v>1260.0000063</v>
      </c>
      <c r="O15" s="799"/>
      <c r="P15" s="719"/>
      <c r="Q15" s="719"/>
    </row>
    <row r="16" spans="1:17" s="96" customFormat="1" ht="23" customHeight="1" x14ac:dyDescent="0.25">
      <c r="A16" s="719" t="s">
        <v>181</v>
      </c>
      <c r="B16" s="711" t="s">
        <v>182</v>
      </c>
      <c r="C16" s="711" t="s">
        <v>192</v>
      </c>
      <c r="D16" s="778">
        <v>2016</v>
      </c>
      <c r="E16" s="779">
        <v>1500</v>
      </c>
      <c r="F16" s="780" t="s">
        <v>188</v>
      </c>
      <c r="G16" s="719" t="s">
        <v>40</v>
      </c>
      <c r="H16" s="798" t="s">
        <v>155</v>
      </c>
      <c r="I16" s="793">
        <v>0.33333332999999998</v>
      </c>
      <c r="J16" s="714"/>
      <c r="K16" s="714"/>
      <c r="L16" s="714">
        <f>I16*E16</f>
        <v>499.99999499999996</v>
      </c>
      <c r="M16" s="714">
        <f t="shared" si="0"/>
        <v>499.99999499999996</v>
      </c>
      <c r="N16" s="714">
        <f>E16-M16</f>
        <v>1000.0000050000001</v>
      </c>
      <c r="O16" s="799"/>
      <c r="P16" s="800"/>
      <c r="Q16" s="800"/>
    </row>
    <row r="17" spans="1:17" s="96" customFormat="1" ht="23" customHeight="1" x14ac:dyDescent="0.25">
      <c r="A17" s="259"/>
      <c r="B17" s="257"/>
      <c r="C17" s="257"/>
      <c r="D17" s="317"/>
      <c r="E17" s="318"/>
      <c r="F17" s="109"/>
      <c r="G17" s="259"/>
      <c r="H17" s="497"/>
      <c r="I17" s="498"/>
      <c r="J17" s="496"/>
      <c r="K17" s="496"/>
      <c r="L17" s="496"/>
      <c r="M17" s="496"/>
      <c r="N17" s="496"/>
      <c r="O17" s="320"/>
      <c r="P17" s="529"/>
      <c r="Q17" s="529"/>
    </row>
    <row r="18" spans="1:17" s="96" customFormat="1" ht="23" customHeight="1" x14ac:dyDescent="0.25">
      <c r="A18" s="528"/>
      <c r="B18" s="527"/>
      <c r="C18" s="527"/>
      <c r="D18" s="317"/>
      <c r="E18" s="318"/>
      <c r="F18" s="109"/>
      <c r="G18" s="528"/>
      <c r="H18" s="497"/>
      <c r="I18" s="535"/>
      <c r="J18" s="530"/>
      <c r="K18" s="530"/>
      <c r="L18" s="530"/>
      <c r="M18" s="530"/>
      <c r="N18" s="530"/>
      <c r="O18" s="320"/>
      <c r="P18" s="529"/>
      <c r="Q18" s="529"/>
    </row>
    <row r="19" spans="1:17" s="96" customFormat="1" ht="23" customHeight="1" x14ac:dyDescent="0.25">
      <c r="A19" s="528"/>
      <c r="B19" s="527"/>
      <c r="C19" s="527"/>
      <c r="D19" s="317"/>
      <c r="E19" s="318"/>
      <c r="F19" s="109"/>
      <c r="G19" s="528"/>
      <c r="H19" s="497"/>
      <c r="I19" s="535"/>
      <c r="J19" s="530"/>
      <c r="K19" s="530"/>
      <c r="L19" s="530"/>
      <c r="M19" s="530"/>
      <c r="N19" s="530"/>
      <c r="O19" s="320"/>
      <c r="P19" s="529"/>
      <c r="Q19" s="529"/>
    </row>
    <row r="20" spans="1:17" s="96" customFormat="1" ht="23" customHeight="1" x14ac:dyDescent="0.25">
      <c r="A20" s="528"/>
      <c r="B20" s="527"/>
      <c r="C20" s="527"/>
      <c r="D20" s="317"/>
      <c r="E20" s="318"/>
      <c r="F20" s="109"/>
      <c r="G20" s="528"/>
      <c r="H20" s="497"/>
      <c r="I20" s="535"/>
      <c r="J20" s="530"/>
      <c r="K20" s="530"/>
      <c r="L20" s="530"/>
      <c r="M20" s="530"/>
      <c r="N20" s="530"/>
      <c r="O20" s="320"/>
      <c r="P20" s="529"/>
      <c r="Q20" s="529"/>
    </row>
    <row r="21" spans="1:17" s="96" customFormat="1" ht="23" customHeight="1" x14ac:dyDescent="0.25">
      <c r="A21" s="259"/>
      <c r="B21" s="257"/>
      <c r="C21" s="257"/>
      <c r="D21" s="317"/>
      <c r="E21" s="318"/>
      <c r="F21" s="109"/>
      <c r="G21" s="259"/>
      <c r="H21" s="497"/>
      <c r="I21" s="498"/>
      <c r="J21" s="496"/>
      <c r="K21" s="496"/>
      <c r="L21" s="496"/>
      <c r="M21" s="496"/>
      <c r="N21" s="496"/>
      <c r="O21" s="320"/>
      <c r="P21" s="529"/>
      <c r="Q21" s="529"/>
    </row>
    <row r="22" spans="1:17" s="96" customFormat="1" ht="23" customHeight="1" x14ac:dyDescent="0.25">
      <c r="A22" s="259"/>
      <c r="B22" s="257"/>
      <c r="C22" s="257"/>
      <c r="D22" s="317"/>
      <c r="E22" s="318"/>
      <c r="F22" s="109"/>
      <c r="G22" s="259"/>
      <c r="H22" s="497"/>
      <c r="I22" s="498"/>
      <c r="J22" s="496"/>
      <c r="K22" s="496"/>
      <c r="L22" s="496"/>
      <c r="M22" s="496"/>
      <c r="N22" s="496"/>
      <c r="O22" s="320"/>
      <c r="P22" s="529"/>
      <c r="Q22" s="529"/>
    </row>
    <row r="23" spans="1:17" s="96" customFormat="1" ht="23" customHeight="1" x14ac:dyDescent="0.25">
      <c r="A23" s="259"/>
      <c r="B23" s="257"/>
      <c r="C23" s="257"/>
      <c r="D23" s="317"/>
      <c r="E23" s="318"/>
      <c r="F23" s="109"/>
      <c r="G23" s="259"/>
      <c r="H23" s="497"/>
      <c r="I23" s="498"/>
      <c r="J23" s="496"/>
      <c r="K23" s="496"/>
      <c r="L23" s="496"/>
      <c r="M23" s="496"/>
      <c r="N23" s="496"/>
      <c r="O23" s="320"/>
      <c r="P23" s="529"/>
      <c r="Q23" s="529"/>
    </row>
    <row r="24" spans="1:17" s="96" customFormat="1" ht="23" customHeight="1" x14ac:dyDescent="0.25">
      <c r="A24" s="259"/>
      <c r="B24" s="257"/>
      <c r="C24" s="257"/>
      <c r="D24" s="317"/>
      <c r="E24" s="318"/>
      <c r="F24" s="109"/>
      <c r="G24" s="259"/>
      <c r="H24" s="497"/>
      <c r="I24" s="498"/>
      <c r="J24" s="496"/>
      <c r="K24" s="496"/>
      <c r="L24" s="496"/>
      <c r="M24" s="496"/>
      <c r="N24" s="496"/>
      <c r="O24" s="320"/>
      <c r="P24" s="529"/>
      <c r="Q24" s="529"/>
    </row>
    <row r="25" spans="1:17" s="96" customFormat="1" ht="23" customHeight="1" x14ac:dyDescent="0.25">
      <c r="A25" s="259"/>
      <c r="B25" s="257"/>
      <c r="C25" s="257"/>
      <c r="D25" s="317"/>
      <c r="E25" s="318"/>
      <c r="F25" s="109"/>
      <c r="G25" s="259"/>
      <c r="H25" s="497"/>
      <c r="I25" s="498"/>
      <c r="J25" s="496"/>
      <c r="K25" s="496"/>
      <c r="L25" s="496"/>
      <c r="M25" s="496"/>
      <c r="N25" s="496"/>
      <c r="O25" s="320"/>
      <c r="P25" s="529"/>
      <c r="Q25" s="529"/>
    </row>
    <row r="26" spans="1:17" s="96" customFormat="1" ht="23" customHeight="1" x14ac:dyDescent="0.25">
      <c r="A26" s="259"/>
      <c r="B26" s="257"/>
      <c r="C26" s="257"/>
      <c r="D26" s="317"/>
      <c r="E26" s="318"/>
      <c r="F26" s="109"/>
      <c r="G26" s="259"/>
      <c r="H26" s="497"/>
      <c r="I26" s="498"/>
      <c r="J26" s="496"/>
      <c r="K26" s="496"/>
      <c r="L26" s="496"/>
      <c r="M26" s="496"/>
      <c r="N26" s="496"/>
      <c r="O26" s="320"/>
      <c r="P26" s="529"/>
      <c r="Q26" s="529"/>
    </row>
    <row r="27" spans="1:17" s="96" customFormat="1" ht="23" customHeight="1" x14ac:dyDescent="0.25">
      <c r="A27" s="259"/>
      <c r="B27" s="257"/>
      <c r="C27" s="257"/>
      <c r="D27" s="317"/>
      <c r="E27" s="318"/>
      <c r="F27" s="109"/>
      <c r="G27" s="259"/>
      <c r="H27" s="497"/>
      <c r="I27" s="498"/>
      <c r="J27" s="496"/>
      <c r="K27" s="496"/>
      <c r="L27" s="496"/>
      <c r="M27" s="496"/>
      <c r="N27" s="496"/>
      <c r="O27" s="320"/>
      <c r="P27" s="529"/>
      <c r="Q27" s="529"/>
    </row>
    <row r="28" spans="1:17" s="96" customFormat="1" ht="23" customHeight="1" x14ac:dyDescent="0.25">
      <c r="A28" s="259"/>
      <c r="B28" s="257"/>
      <c r="C28" s="257"/>
      <c r="D28" s="317"/>
      <c r="E28" s="318"/>
      <c r="F28" s="109"/>
      <c r="G28" s="259"/>
      <c r="H28" s="497"/>
      <c r="I28" s="498"/>
      <c r="J28" s="496"/>
      <c r="K28" s="496"/>
      <c r="L28" s="496"/>
      <c r="M28" s="496"/>
      <c r="N28" s="496"/>
      <c r="O28" s="320"/>
      <c r="P28" s="529"/>
      <c r="Q28" s="529"/>
    </row>
    <row r="29" spans="1:17" s="96" customFormat="1" ht="23" customHeight="1" x14ac:dyDescent="0.25">
      <c r="A29" s="259"/>
      <c r="B29" s="257"/>
      <c r="C29" s="257"/>
      <c r="D29" s="317"/>
      <c r="E29" s="318"/>
      <c r="F29" s="109"/>
      <c r="G29" s="259"/>
      <c r="H29" s="497"/>
      <c r="I29" s="498"/>
      <c r="J29" s="496"/>
      <c r="K29" s="496"/>
      <c r="L29" s="496"/>
      <c r="M29" s="496"/>
      <c r="N29" s="496"/>
      <c r="O29" s="320"/>
      <c r="P29" s="529"/>
      <c r="Q29" s="529"/>
    </row>
    <row r="30" spans="1:17" s="96" customFormat="1" ht="23" customHeight="1" x14ac:dyDescent="0.25">
      <c r="A30" s="528"/>
      <c r="B30" s="527"/>
      <c r="C30" s="527"/>
      <c r="D30" s="527"/>
      <c r="E30" s="527"/>
      <c r="F30" s="527"/>
      <c r="G30" s="527"/>
      <c r="H30" s="530"/>
      <c r="I30" s="535"/>
      <c r="J30" s="530"/>
      <c r="K30" s="530"/>
      <c r="L30" s="530"/>
      <c r="M30" s="539"/>
      <c r="N30" s="530"/>
      <c r="O30" s="528"/>
      <c r="P30" s="529"/>
      <c r="Q30" s="828"/>
    </row>
    <row r="31" spans="1:17" s="96" customFormat="1" x14ac:dyDescent="0.25">
      <c r="A31" s="538"/>
      <c r="B31" s="536"/>
      <c r="C31" s="536"/>
      <c r="D31" s="536"/>
      <c r="E31" s="536"/>
      <c r="F31" s="536"/>
      <c r="G31" s="536"/>
      <c r="H31" s="537"/>
      <c r="I31" s="537"/>
      <c r="J31" s="537"/>
      <c r="K31" s="537"/>
      <c r="L31" s="410" t="s">
        <v>0</v>
      </c>
      <c r="M31" s="827">
        <v>19206.332323445116</v>
      </c>
      <c r="N31" s="565"/>
      <c r="O31" s="566"/>
      <c r="P31" s="410" t="s">
        <v>0</v>
      </c>
      <c r="Q31" s="827">
        <v>-5.8233778124999844</v>
      </c>
    </row>
    <row r="32" spans="1:17" s="18" customFormat="1" x14ac:dyDescent="0.25">
      <c r="A32" s="534"/>
      <c r="B32" s="534"/>
      <c r="C32" s="534"/>
      <c r="D32" s="534"/>
      <c r="E32" s="520"/>
      <c r="F32" s="534"/>
      <c r="G32" s="534"/>
      <c r="H32" s="534"/>
      <c r="I32" s="534"/>
      <c r="J32" s="534"/>
      <c r="K32" s="534"/>
      <c r="L32" s="534"/>
      <c r="M32" s="520" t="s">
        <v>279</v>
      </c>
      <c r="N32" s="534"/>
      <c r="O32" s="534"/>
      <c r="P32" s="534"/>
      <c r="Q32" s="533" t="s">
        <v>279</v>
      </c>
    </row>
  </sheetData>
  <pageMargins left="0.25" right="0.25" top="0.5" bottom="0.26" header="0.3" footer="0.3"/>
  <pageSetup paperSize="9" scale="68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49"/>
  <sheetViews>
    <sheetView zoomScaleNormal="100" zoomScaleSheetLayoutView="100" workbookViewId="0">
      <selection activeCell="H92" sqref="H92"/>
    </sheetView>
  </sheetViews>
  <sheetFormatPr defaultColWidth="8.73046875" defaultRowHeight="9.75" x14ac:dyDescent="0.25"/>
  <cols>
    <col min="1" max="1" width="16.265625" style="54" customWidth="1"/>
    <col min="2" max="2" width="21.265625" style="56" customWidth="1"/>
    <col min="3" max="3" width="23.06640625" style="110" customWidth="1"/>
    <col min="4" max="4" width="38.33203125" style="56" customWidth="1"/>
    <col min="5" max="5" width="18" style="56" customWidth="1"/>
    <col min="6" max="7" width="18" style="42" customWidth="1"/>
    <col min="8" max="8" width="15" style="56" hidden="1" customWidth="1"/>
    <col min="9" max="16384" width="8.73046875" style="56"/>
  </cols>
  <sheetData>
    <row r="1" spans="1:8" x14ac:dyDescent="0.25">
      <c r="A1" s="57" t="s">
        <v>20</v>
      </c>
      <c r="E1" s="55"/>
      <c r="F1" s="41"/>
      <c r="G1" s="41"/>
    </row>
    <row r="2" spans="1:8" x14ac:dyDescent="0.25">
      <c r="A2" s="57" t="s">
        <v>747</v>
      </c>
      <c r="E2" s="59"/>
      <c r="F2" s="41"/>
      <c r="G2" s="41"/>
    </row>
    <row r="3" spans="1:8" x14ac:dyDescent="0.25">
      <c r="A3" s="59"/>
      <c r="E3" s="59"/>
      <c r="F3" s="41"/>
      <c r="G3" s="41"/>
    </row>
    <row r="4" spans="1:8" x14ac:dyDescent="0.25">
      <c r="A4" s="60" t="s">
        <v>26</v>
      </c>
      <c r="B4" s="10" t="s">
        <v>613</v>
      </c>
      <c r="C4" s="111"/>
    </row>
    <row r="5" spans="1:8" x14ac:dyDescent="0.25">
      <c r="A5" s="57" t="s">
        <v>1</v>
      </c>
      <c r="B5" s="43" t="s">
        <v>251</v>
      </c>
      <c r="C5" s="112"/>
      <c r="E5" s="68"/>
    </row>
    <row r="6" spans="1:8" x14ac:dyDescent="0.25">
      <c r="B6" s="43"/>
      <c r="C6" s="112"/>
      <c r="E6" s="68"/>
      <c r="F6" s="44"/>
      <c r="G6" s="44"/>
    </row>
    <row r="7" spans="1:8" x14ac:dyDescent="0.25">
      <c r="A7" s="150" t="s">
        <v>748</v>
      </c>
      <c r="B7" s="150" t="s">
        <v>84</v>
      </c>
      <c r="C7" s="150" t="s">
        <v>280</v>
      </c>
      <c r="D7" s="150" t="s">
        <v>75</v>
      </c>
      <c r="E7" s="150" t="s">
        <v>198</v>
      </c>
      <c r="F7" s="151" t="s">
        <v>235</v>
      </c>
      <c r="G7" s="151" t="s">
        <v>236</v>
      </c>
      <c r="H7" s="150" t="s">
        <v>16</v>
      </c>
    </row>
    <row r="8" spans="1:8" ht="14" customHeight="1" x14ac:dyDescent="0.25">
      <c r="A8" s="801">
        <v>42430</v>
      </c>
      <c r="B8" s="802" t="s">
        <v>85</v>
      </c>
      <c r="C8" s="802" t="s">
        <v>261</v>
      </c>
      <c r="D8" s="772" t="s">
        <v>95</v>
      </c>
      <c r="E8" s="702">
        <v>530</v>
      </c>
      <c r="F8" s="759">
        <f>E8</f>
        <v>530</v>
      </c>
      <c r="G8" s="759"/>
      <c r="H8" s="868" t="s">
        <v>234</v>
      </c>
    </row>
    <row r="9" spans="1:8" ht="14" customHeight="1" x14ac:dyDescent="0.25">
      <c r="A9" s="801">
        <v>42675</v>
      </c>
      <c r="B9" s="802" t="s">
        <v>90</v>
      </c>
      <c r="C9" s="802" t="s">
        <v>261</v>
      </c>
      <c r="D9" s="705" t="s">
        <v>96</v>
      </c>
      <c r="E9" s="702">
        <v>250</v>
      </c>
      <c r="F9" s="759">
        <f t="shared" ref="F9:F14" si="0">E9</f>
        <v>250</v>
      </c>
      <c r="G9" s="759"/>
      <c r="H9" s="869"/>
    </row>
    <row r="10" spans="1:8" ht="14" customHeight="1" x14ac:dyDescent="0.25">
      <c r="A10" s="801">
        <v>42390</v>
      </c>
      <c r="B10" s="802" t="s">
        <v>87</v>
      </c>
      <c r="C10" s="802" t="s">
        <v>261</v>
      </c>
      <c r="D10" s="705" t="s">
        <v>97</v>
      </c>
      <c r="E10" s="702">
        <v>1250</v>
      </c>
      <c r="F10" s="759">
        <f t="shared" si="0"/>
        <v>1250</v>
      </c>
      <c r="G10" s="759"/>
      <c r="H10" s="869"/>
    </row>
    <row r="11" spans="1:8" ht="14" customHeight="1" x14ac:dyDescent="0.25">
      <c r="A11" s="801">
        <v>42390</v>
      </c>
      <c r="B11" s="705" t="s">
        <v>86</v>
      </c>
      <c r="C11" s="802" t="s">
        <v>261</v>
      </c>
      <c r="D11" s="705" t="s">
        <v>168</v>
      </c>
      <c r="E11" s="702">
        <v>200</v>
      </c>
      <c r="F11" s="759">
        <f t="shared" si="0"/>
        <v>200</v>
      </c>
      <c r="G11" s="774"/>
      <c r="H11" s="869"/>
    </row>
    <row r="12" spans="1:8" ht="14" customHeight="1" x14ac:dyDescent="0.25">
      <c r="A12" s="803">
        <v>42397</v>
      </c>
      <c r="B12" s="756" t="s">
        <v>88</v>
      </c>
      <c r="C12" s="705" t="s">
        <v>260</v>
      </c>
      <c r="D12" s="774" t="s">
        <v>98</v>
      </c>
      <c r="E12" s="804">
        <v>5000</v>
      </c>
      <c r="F12" s="776"/>
      <c r="G12" s="776">
        <f>E12</f>
        <v>5000</v>
      </c>
      <c r="H12" s="869"/>
    </row>
    <row r="13" spans="1:8" ht="14" customHeight="1" x14ac:dyDescent="0.25">
      <c r="A13" s="803">
        <v>42398</v>
      </c>
      <c r="B13" s="756" t="s">
        <v>89</v>
      </c>
      <c r="C13" s="802" t="s">
        <v>261</v>
      </c>
      <c r="D13" s="756" t="s">
        <v>169</v>
      </c>
      <c r="E13" s="804">
        <v>100</v>
      </c>
      <c r="F13" s="759">
        <f t="shared" si="0"/>
        <v>100</v>
      </c>
      <c r="G13" s="759"/>
      <c r="H13" s="869"/>
    </row>
    <row r="14" spans="1:8" ht="14" customHeight="1" x14ac:dyDescent="0.25">
      <c r="A14" s="803">
        <v>42399</v>
      </c>
      <c r="B14" s="756" t="s">
        <v>91</v>
      </c>
      <c r="C14" s="802" t="s">
        <v>261</v>
      </c>
      <c r="D14" s="756" t="s">
        <v>170</v>
      </c>
      <c r="E14" s="804">
        <v>20</v>
      </c>
      <c r="F14" s="759">
        <f t="shared" si="0"/>
        <v>20</v>
      </c>
      <c r="G14" s="759"/>
      <c r="H14" s="869"/>
    </row>
    <row r="15" spans="1:8" ht="14" customHeight="1" x14ac:dyDescent="0.25">
      <c r="A15" s="113"/>
      <c r="B15" s="65"/>
      <c r="C15" s="48"/>
      <c r="D15" s="65"/>
      <c r="E15" s="309"/>
      <c r="F15" s="46"/>
      <c r="G15" s="46"/>
      <c r="H15" s="869"/>
    </row>
    <row r="16" spans="1:8" ht="14" customHeight="1" x14ac:dyDescent="0.25">
      <c r="A16" s="113"/>
      <c r="B16" s="65"/>
      <c r="C16" s="48"/>
      <c r="D16" s="65"/>
      <c r="E16" s="309"/>
      <c r="F16" s="46"/>
      <c r="G16" s="46"/>
      <c r="H16" s="869"/>
    </row>
    <row r="17" spans="1:8" ht="14" customHeight="1" x14ac:dyDescent="0.25">
      <c r="A17" s="113"/>
      <c r="B17" s="65"/>
      <c r="C17" s="48"/>
      <c r="D17" s="65"/>
      <c r="E17" s="309"/>
      <c r="F17" s="46"/>
      <c r="G17" s="46"/>
      <c r="H17" s="869"/>
    </row>
    <row r="18" spans="1:8" ht="14" customHeight="1" x14ac:dyDescent="0.25">
      <c r="A18" s="113"/>
      <c r="B18" s="65"/>
      <c r="C18" s="48"/>
      <c r="D18" s="65"/>
      <c r="E18" s="309"/>
      <c r="F18" s="46"/>
      <c r="G18" s="46"/>
      <c r="H18" s="869"/>
    </row>
    <row r="19" spans="1:8" ht="14" customHeight="1" x14ac:dyDescent="0.25">
      <c r="A19" s="113"/>
      <c r="B19" s="65"/>
      <c r="C19" s="48"/>
      <c r="D19" s="65"/>
      <c r="E19" s="309"/>
      <c r="F19" s="46"/>
      <c r="G19" s="46"/>
      <c r="H19" s="869"/>
    </row>
    <row r="20" spans="1:8" s="522" customFormat="1" ht="14" customHeight="1" x14ac:dyDescent="0.25">
      <c r="A20" s="113"/>
      <c r="B20" s="419"/>
      <c r="C20" s="48"/>
      <c r="D20" s="419"/>
      <c r="E20" s="564"/>
      <c r="F20" s="552"/>
      <c r="G20" s="552"/>
      <c r="H20" s="869"/>
    </row>
    <row r="21" spans="1:8" s="522" customFormat="1" ht="14" customHeight="1" x14ac:dyDescent="0.25">
      <c r="A21" s="113"/>
      <c r="B21" s="419"/>
      <c r="C21" s="48"/>
      <c r="D21" s="419"/>
      <c r="E21" s="564"/>
      <c r="F21" s="552"/>
      <c r="G21" s="552"/>
      <c r="H21" s="869"/>
    </row>
    <row r="22" spans="1:8" s="522" customFormat="1" ht="14" customHeight="1" x14ac:dyDescent="0.25">
      <c r="A22" s="113"/>
      <c r="B22" s="419"/>
      <c r="C22" s="48"/>
      <c r="D22" s="419"/>
      <c r="E22" s="564"/>
      <c r="F22" s="552"/>
      <c r="G22" s="552"/>
      <c r="H22" s="869"/>
    </row>
    <row r="23" spans="1:8" s="522" customFormat="1" ht="14" customHeight="1" x14ac:dyDescent="0.25">
      <c r="A23" s="113"/>
      <c r="B23" s="419"/>
      <c r="C23" s="48"/>
      <c r="D23" s="419"/>
      <c r="E23" s="564"/>
      <c r="F23" s="552"/>
      <c r="G23" s="552"/>
      <c r="H23" s="869"/>
    </row>
    <row r="24" spans="1:8" s="522" customFormat="1" ht="14" customHeight="1" x14ac:dyDescent="0.25">
      <c r="A24" s="113"/>
      <c r="B24" s="419"/>
      <c r="C24" s="48"/>
      <c r="D24" s="419"/>
      <c r="E24" s="564"/>
      <c r="F24" s="552"/>
      <c r="G24" s="552"/>
      <c r="H24" s="869"/>
    </row>
    <row r="25" spans="1:8" ht="14" customHeight="1" x14ac:dyDescent="0.25">
      <c r="A25" s="113"/>
      <c r="B25" s="65"/>
      <c r="C25" s="48"/>
      <c r="D25" s="65"/>
      <c r="E25" s="309"/>
      <c r="F25" s="46"/>
      <c r="G25" s="46"/>
      <c r="H25" s="869"/>
    </row>
    <row r="26" spans="1:8" ht="14" customHeight="1" x14ac:dyDescent="0.25">
      <c r="A26" s="113"/>
      <c r="B26" s="65"/>
      <c r="C26" s="48"/>
      <c r="D26" s="65"/>
      <c r="E26" s="309"/>
      <c r="F26" s="46"/>
      <c r="G26" s="46"/>
      <c r="H26" s="869"/>
    </row>
    <row r="27" spans="1:8" ht="14" customHeight="1" x14ac:dyDescent="0.25">
      <c r="A27" s="113"/>
      <c r="B27" s="65"/>
      <c r="C27" s="48"/>
      <c r="D27" s="65"/>
      <c r="E27" s="309"/>
      <c r="F27" s="46"/>
      <c r="G27" s="46"/>
      <c r="H27" s="869"/>
    </row>
    <row r="28" spans="1:8" ht="14" customHeight="1" x14ac:dyDescent="0.25">
      <c r="A28" s="113"/>
      <c r="B28" s="65"/>
      <c r="C28" s="48"/>
      <c r="D28" s="65"/>
      <c r="E28" s="309"/>
      <c r="F28" s="46"/>
      <c r="G28" s="46"/>
      <c r="H28" s="869"/>
    </row>
    <row r="29" spans="1:8" ht="14" customHeight="1" x14ac:dyDescent="0.25">
      <c r="A29" s="113"/>
      <c r="B29" s="65"/>
      <c r="C29" s="48"/>
      <c r="D29" s="65"/>
      <c r="E29" s="309"/>
      <c r="F29" s="46"/>
      <c r="G29" s="46"/>
      <c r="H29" s="869"/>
    </row>
    <row r="30" spans="1:8" ht="14" customHeight="1" x14ac:dyDescent="0.25">
      <c r="A30" s="113"/>
      <c r="B30" s="65"/>
      <c r="C30" s="48"/>
      <c r="D30" s="65"/>
      <c r="E30" s="309"/>
      <c r="F30" s="46"/>
      <c r="G30" s="46"/>
      <c r="H30" s="869"/>
    </row>
    <row r="31" spans="1:8" ht="14" customHeight="1" x14ac:dyDescent="0.25">
      <c r="A31" s="113"/>
      <c r="B31" s="65"/>
      <c r="C31" s="48"/>
      <c r="D31" s="65"/>
      <c r="E31" s="309"/>
      <c r="F31" s="46"/>
      <c r="G31" s="46"/>
      <c r="H31" s="869"/>
    </row>
    <row r="32" spans="1:8" ht="14" customHeight="1" x14ac:dyDescent="0.25">
      <c r="A32" s="113"/>
      <c r="B32" s="65"/>
      <c r="C32" s="48"/>
      <c r="D32" s="65"/>
      <c r="E32" s="309"/>
      <c r="F32" s="46"/>
      <c r="G32" s="46"/>
      <c r="H32" s="869"/>
    </row>
    <row r="33" spans="1:8" ht="14" customHeight="1" x14ac:dyDescent="0.25">
      <c r="A33" s="113"/>
      <c r="B33" s="65"/>
      <c r="C33" s="48"/>
      <c r="D33" s="65"/>
      <c r="E33" s="309"/>
      <c r="F33" s="295"/>
      <c r="G33" s="295"/>
      <c r="H33" s="869"/>
    </row>
    <row r="34" spans="1:8" ht="14" customHeight="1" x14ac:dyDescent="0.25">
      <c r="A34" s="113"/>
      <c r="B34" s="65"/>
      <c r="C34" s="48"/>
      <c r="D34" s="65"/>
      <c r="E34" s="309"/>
      <c r="F34" s="87"/>
      <c r="G34" s="87"/>
      <c r="H34" s="869"/>
    </row>
    <row r="35" spans="1:8" ht="14" customHeight="1" x14ac:dyDescent="0.25">
      <c r="A35" s="113"/>
      <c r="B35" s="63"/>
      <c r="C35" s="148"/>
      <c r="D35" s="65"/>
      <c r="E35" s="309"/>
      <c r="F35" s="87"/>
      <c r="G35" s="87"/>
      <c r="H35" s="869"/>
    </row>
    <row r="36" spans="1:8" ht="14" customHeight="1" x14ac:dyDescent="0.25">
      <c r="A36" s="113"/>
      <c r="B36" s="63"/>
      <c r="C36" s="148"/>
      <c r="D36" s="65"/>
      <c r="E36" s="309"/>
      <c r="F36" s="87"/>
      <c r="G36" s="87"/>
      <c r="H36" s="870"/>
    </row>
    <row r="37" spans="1:8" x14ac:dyDescent="0.25">
      <c r="A37" s="122"/>
      <c r="B37" s="71"/>
      <c r="C37" s="114"/>
      <c r="D37" s="134" t="s">
        <v>0</v>
      </c>
      <c r="E37" s="564">
        <f>SUM(E8:E36)</f>
        <v>7350</v>
      </c>
      <c r="F37" s="564">
        <f>SUM(F8:F36)</f>
        <v>2350</v>
      </c>
      <c r="G37" s="564">
        <f>SUM(G8:G36)</f>
        <v>5000</v>
      </c>
      <c r="H37" s="115"/>
    </row>
    <row r="38" spans="1:8" x14ac:dyDescent="0.25">
      <c r="E38" s="328" t="s">
        <v>259</v>
      </c>
    </row>
    <row r="39" spans="1:8" hidden="1" x14ac:dyDescent="0.25">
      <c r="B39" s="56" t="s">
        <v>107</v>
      </c>
    </row>
    <row r="40" spans="1:8" hidden="1" x14ac:dyDescent="0.25">
      <c r="B40" s="116" t="s">
        <v>85</v>
      </c>
      <c r="C40" s="117"/>
    </row>
    <row r="41" spans="1:8" hidden="1" x14ac:dyDescent="0.25">
      <c r="B41" s="118" t="s">
        <v>90</v>
      </c>
      <c r="C41" s="117"/>
      <c r="D41" s="56" t="s">
        <v>285</v>
      </c>
    </row>
    <row r="42" spans="1:8" hidden="1" x14ac:dyDescent="0.25">
      <c r="B42" s="118" t="s">
        <v>87</v>
      </c>
      <c r="C42" s="117"/>
      <c r="D42" s="56" t="s">
        <v>286</v>
      </c>
    </row>
    <row r="43" spans="1:8" hidden="1" x14ac:dyDescent="0.25">
      <c r="B43" s="119" t="s">
        <v>86</v>
      </c>
      <c r="C43" s="79"/>
      <c r="D43" s="56" t="s">
        <v>287</v>
      </c>
    </row>
    <row r="44" spans="1:8" hidden="1" x14ac:dyDescent="0.25">
      <c r="B44" s="120" t="s">
        <v>88</v>
      </c>
      <c r="C44" s="79"/>
    </row>
    <row r="45" spans="1:8" hidden="1" x14ac:dyDescent="0.25">
      <c r="B45" s="120" t="s">
        <v>89</v>
      </c>
      <c r="C45" s="79"/>
      <c r="D45" s="56" t="s">
        <v>294</v>
      </c>
    </row>
    <row r="46" spans="1:8" hidden="1" x14ac:dyDescent="0.25">
      <c r="B46" s="121" t="s">
        <v>92</v>
      </c>
      <c r="C46" s="79"/>
      <c r="D46" s="56" t="s">
        <v>295</v>
      </c>
    </row>
    <row r="47" spans="1:8" hidden="1" x14ac:dyDescent="0.25">
      <c r="B47" s="121" t="s">
        <v>93</v>
      </c>
      <c r="C47" s="79"/>
      <c r="D47" s="56" t="s">
        <v>296</v>
      </c>
    </row>
    <row r="48" spans="1:8" hidden="1" x14ac:dyDescent="0.25">
      <c r="B48" s="121" t="s">
        <v>94</v>
      </c>
      <c r="C48" s="79"/>
      <c r="D48" s="56" t="s">
        <v>297</v>
      </c>
    </row>
    <row r="49" hidden="1" x14ac:dyDescent="0.25"/>
  </sheetData>
  <mergeCells count="1">
    <mergeCell ref="H8:H36"/>
  </mergeCells>
  <pageMargins left="0.25" right="0.25" top="0.5" bottom="0.26" header="0.3" footer="0.3"/>
  <pageSetup paperSize="9" scale="91" fitToHeight="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E42"/>
  <sheetViews>
    <sheetView zoomScaleNormal="100" zoomScaleSheetLayoutView="90" workbookViewId="0">
      <selection activeCell="H92" sqref="H92"/>
    </sheetView>
  </sheetViews>
  <sheetFormatPr defaultColWidth="8.73046875" defaultRowHeight="9.75" x14ac:dyDescent="0.25"/>
  <cols>
    <col min="1" max="1" width="35.265625" style="56" customWidth="1"/>
    <col min="2" max="2" width="15" style="56" customWidth="1"/>
    <col min="3" max="3" width="32.265625" style="56" customWidth="1"/>
    <col min="4" max="4" width="20" style="56" customWidth="1"/>
    <col min="5" max="6" width="17.59765625" style="56" customWidth="1"/>
    <col min="7" max="16384" width="8.73046875" style="56"/>
  </cols>
  <sheetData>
    <row r="1" spans="1:31" s="522" customFormat="1" x14ac:dyDescent="0.25">
      <c r="A1" s="57" t="s">
        <v>20</v>
      </c>
    </row>
    <row r="2" spans="1:31" s="18" customFormat="1" x14ac:dyDescent="0.25">
      <c r="A2" s="20" t="s">
        <v>231</v>
      </c>
      <c r="B2" s="21"/>
      <c r="D2" s="22"/>
      <c r="E2" s="22"/>
      <c r="F2" s="22"/>
      <c r="G2" s="22"/>
      <c r="H2" s="21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4"/>
      <c r="X2" s="17"/>
      <c r="Y2" s="17"/>
      <c r="Z2" s="17"/>
      <c r="AA2" s="17"/>
      <c r="AB2" s="17"/>
      <c r="AC2" s="17"/>
      <c r="AD2" s="17"/>
      <c r="AE2" s="25"/>
    </row>
    <row r="3" spans="1:31" s="18" customFormat="1" x14ac:dyDescent="0.25">
      <c r="A3" s="22"/>
      <c r="B3" s="21"/>
      <c r="D3" s="22"/>
      <c r="E3" s="22"/>
      <c r="F3" s="22"/>
      <c r="G3" s="22"/>
      <c r="H3" s="21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4"/>
      <c r="X3" s="17"/>
      <c r="Y3" s="17"/>
      <c r="Z3" s="17"/>
      <c r="AA3" s="17"/>
      <c r="AB3" s="17"/>
      <c r="AC3" s="17"/>
      <c r="AD3" s="17"/>
      <c r="AE3" s="25"/>
    </row>
    <row r="4" spans="1:31" s="18" customFormat="1" ht="10.15" x14ac:dyDescent="0.3">
      <c r="A4" s="20" t="s">
        <v>19</v>
      </c>
      <c r="B4" s="39" t="s">
        <v>613</v>
      </c>
      <c r="E4" s="10"/>
      <c r="F4" s="22"/>
      <c r="G4" s="22"/>
      <c r="H4" s="21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16"/>
      <c r="X4" s="16"/>
      <c r="Y4" s="16"/>
      <c r="Z4" s="16"/>
      <c r="AA4" s="16"/>
      <c r="AB4" s="16"/>
      <c r="AC4" s="16"/>
      <c r="AD4" s="16"/>
      <c r="AE4" s="28"/>
    </row>
    <row r="5" spans="1:31" s="18" customFormat="1" ht="10.15" x14ac:dyDescent="0.3">
      <c r="A5" s="20" t="s">
        <v>27</v>
      </c>
      <c r="B5" s="123" t="s">
        <v>276</v>
      </c>
      <c r="E5" s="11"/>
      <c r="F5" s="22"/>
      <c r="G5" s="22"/>
      <c r="H5" s="21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16"/>
      <c r="X5" s="16"/>
      <c r="Y5" s="16"/>
      <c r="Z5" s="16"/>
      <c r="AA5" s="16"/>
      <c r="AB5" s="16"/>
      <c r="AC5" s="16"/>
      <c r="AD5" s="17"/>
    </row>
    <row r="6" spans="1:31" ht="10.050000000000001" customHeight="1" x14ac:dyDescent="0.25">
      <c r="E6" s="522"/>
      <c r="F6" s="522"/>
    </row>
    <row r="7" spans="1:31" s="125" customFormat="1" ht="24.5" customHeight="1" x14ac:dyDescent="0.35">
      <c r="A7" s="546" t="s">
        <v>749</v>
      </c>
      <c r="B7" s="546" t="s">
        <v>750</v>
      </c>
      <c r="C7" s="542" t="s">
        <v>199</v>
      </c>
      <c r="D7" s="546" t="s">
        <v>802</v>
      </c>
      <c r="E7" s="543" t="s">
        <v>751</v>
      </c>
      <c r="F7" s="543" t="s">
        <v>752</v>
      </c>
    </row>
    <row r="8" spans="1:31" ht="11.55" customHeight="1" x14ac:dyDescent="0.25">
      <c r="A8" s="774" t="s">
        <v>237</v>
      </c>
      <c r="B8" s="738" t="s">
        <v>306</v>
      </c>
      <c r="C8" s="774" t="s">
        <v>311</v>
      </c>
      <c r="D8" s="773">
        <v>500000</v>
      </c>
      <c r="E8" s="773" t="s">
        <v>309</v>
      </c>
      <c r="F8" s="773" t="s">
        <v>200</v>
      </c>
    </row>
    <row r="9" spans="1:31" ht="11.55" customHeight="1" x14ac:dyDescent="0.25">
      <c r="A9" s="774" t="s">
        <v>304</v>
      </c>
      <c r="B9" s="738" t="s">
        <v>307</v>
      </c>
      <c r="C9" s="774" t="s">
        <v>312</v>
      </c>
      <c r="D9" s="773">
        <v>100000</v>
      </c>
      <c r="E9" s="773" t="s">
        <v>308</v>
      </c>
      <c r="F9" s="773" t="s">
        <v>310</v>
      </c>
    </row>
    <row r="10" spans="1:31" ht="11.55" customHeight="1" x14ac:dyDescent="0.25">
      <c r="A10" s="774"/>
      <c r="B10" s="738"/>
      <c r="C10" s="774" t="s">
        <v>281</v>
      </c>
      <c r="D10" s="773">
        <v>0</v>
      </c>
      <c r="E10" s="773"/>
      <c r="F10" s="773"/>
    </row>
    <row r="11" spans="1:31" ht="11.55" customHeight="1" x14ac:dyDescent="0.25">
      <c r="A11" s="774"/>
      <c r="B11" s="738"/>
      <c r="C11" s="774" t="s">
        <v>282</v>
      </c>
      <c r="D11" s="773">
        <v>0</v>
      </c>
      <c r="E11" s="773"/>
      <c r="F11" s="773"/>
    </row>
    <row r="12" spans="1:31" ht="11.55" customHeight="1" x14ac:dyDescent="0.25">
      <c r="A12" s="774"/>
      <c r="B12" s="738"/>
      <c r="C12" s="774" t="s">
        <v>201</v>
      </c>
      <c r="D12" s="773">
        <v>0</v>
      </c>
      <c r="E12" s="773"/>
      <c r="F12" s="773"/>
    </row>
    <row r="13" spans="1:31" ht="11.55" customHeight="1" x14ac:dyDescent="0.25">
      <c r="A13" s="774"/>
      <c r="B13" s="738"/>
      <c r="C13" s="774" t="s">
        <v>257</v>
      </c>
      <c r="D13" s="773">
        <v>0</v>
      </c>
      <c r="E13" s="773"/>
      <c r="F13" s="773"/>
    </row>
    <row r="14" spans="1:31" ht="11.55" customHeight="1" x14ac:dyDescent="0.25">
      <c r="A14" s="774"/>
      <c r="B14" s="738"/>
      <c r="C14" s="774" t="s">
        <v>258</v>
      </c>
      <c r="D14" s="773">
        <v>0</v>
      </c>
      <c r="E14" s="774"/>
      <c r="F14" s="774"/>
    </row>
    <row r="15" spans="1:31" ht="11.55" customHeight="1" x14ac:dyDescent="0.25">
      <c r="A15" s="85"/>
      <c r="B15" s="124"/>
      <c r="C15" s="85"/>
      <c r="D15" s="88"/>
      <c r="E15" s="85"/>
      <c r="F15" s="85"/>
    </row>
    <row r="16" spans="1:31" ht="11.55" customHeight="1" x14ac:dyDescent="0.25">
      <c r="A16" s="85"/>
      <c r="B16" s="124"/>
      <c r="C16" s="85"/>
      <c r="D16" s="88"/>
      <c r="E16" s="85"/>
      <c r="F16" s="85"/>
    </row>
    <row r="17" spans="1:6" ht="11.55" customHeight="1" x14ac:dyDescent="0.25">
      <c r="A17" s="85"/>
      <c r="B17" s="124"/>
      <c r="C17" s="85"/>
      <c r="D17" s="88"/>
      <c r="E17" s="85"/>
      <c r="F17" s="85"/>
    </row>
    <row r="18" spans="1:6" ht="11.55" customHeight="1" x14ac:dyDescent="0.25">
      <c r="A18" s="85"/>
      <c r="B18" s="124"/>
      <c r="C18" s="85"/>
      <c r="D18" s="88"/>
      <c r="E18" s="85"/>
      <c r="F18" s="85"/>
    </row>
    <row r="19" spans="1:6" ht="11.55" customHeight="1" x14ac:dyDescent="0.25">
      <c r="A19" s="85"/>
      <c r="B19" s="124"/>
      <c r="C19" s="85"/>
      <c r="D19" s="88"/>
      <c r="E19" s="85"/>
      <c r="F19" s="85"/>
    </row>
    <row r="20" spans="1:6" ht="11.55" customHeight="1" x14ac:dyDescent="0.25">
      <c r="A20" s="85"/>
      <c r="B20" s="124"/>
      <c r="C20" s="85"/>
      <c r="D20" s="88"/>
      <c r="E20" s="85"/>
      <c r="F20" s="85"/>
    </row>
    <row r="21" spans="1:6" s="522" customFormat="1" ht="11.55" customHeight="1" x14ac:dyDescent="0.25">
      <c r="A21" s="85"/>
      <c r="B21" s="124"/>
      <c r="C21" s="85"/>
      <c r="D21" s="88"/>
      <c r="E21" s="85"/>
      <c r="F21" s="85"/>
    </row>
    <row r="22" spans="1:6" s="522" customFormat="1" ht="11.55" customHeight="1" x14ac:dyDescent="0.25">
      <c r="A22" s="85"/>
      <c r="B22" s="124"/>
      <c r="C22" s="85"/>
      <c r="D22" s="88"/>
      <c r="E22" s="85"/>
      <c r="F22" s="85"/>
    </row>
    <row r="23" spans="1:6" s="522" customFormat="1" ht="11.55" customHeight="1" x14ac:dyDescent="0.25">
      <c r="A23" s="85"/>
      <c r="B23" s="124"/>
      <c r="C23" s="85"/>
      <c r="D23" s="88"/>
      <c r="E23" s="85"/>
      <c r="F23" s="85"/>
    </row>
    <row r="24" spans="1:6" s="522" customFormat="1" ht="11.55" customHeight="1" x14ac:dyDescent="0.25">
      <c r="A24" s="85"/>
      <c r="B24" s="124"/>
      <c r="C24" s="85"/>
      <c r="D24" s="88"/>
      <c r="E24" s="85"/>
      <c r="F24" s="85"/>
    </row>
    <row r="25" spans="1:6" ht="11.55" customHeight="1" x14ac:dyDescent="0.25">
      <c r="A25" s="85"/>
      <c r="B25" s="124"/>
      <c r="C25" s="85"/>
      <c r="D25" s="88"/>
      <c r="E25" s="85"/>
      <c r="F25" s="85"/>
    </row>
    <row r="26" spans="1:6" ht="11.55" customHeight="1" x14ac:dyDescent="0.25">
      <c r="A26" s="85"/>
      <c r="B26" s="124"/>
      <c r="C26" s="85"/>
      <c r="D26" s="88"/>
      <c r="E26" s="85"/>
      <c r="F26" s="85"/>
    </row>
    <row r="27" spans="1:6" ht="11.55" customHeight="1" x14ac:dyDescent="0.25">
      <c r="A27" s="85"/>
      <c r="B27" s="124"/>
      <c r="C27" s="85"/>
      <c r="D27" s="88"/>
      <c r="E27" s="85"/>
      <c r="F27" s="85"/>
    </row>
    <row r="28" spans="1:6" ht="11.55" customHeight="1" x14ac:dyDescent="0.25">
      <c r="A28" s="85"/>
      <c r="B28" s="124"/>
      <c r="C28" s="85"/>
      <c r="D28" s="88"/>
      <c r="E28" s="85"/>
      <c r="F28" s="85"/>
    </row>
    <row r="29" spans="1:6" ht="11.55" customHeight="1" x14ac:dyDescent="0.25">
      <c r="A29" s="85"/>
      <c r="B29" s="124"/>
      <c r="C29" s="85"/>
      <c r="D29" s="88"/>
      <c r="E29" s="85"/>
      <c r="F29" s="85"/>
    </row>
    <row r="30" spans="1:6" ht="11.55" customHeight="1" x14ac:dyDescent="0.25">
      <c r="A30" s="85"/>
      <c r="B30" s="124"/>
      <c r="C30" s="85"/>
      <c r="D30" s="88"/>
      <c r="E30" s="85"/>
      <c r="F30" s="85"/>
    </row>
    <row r="31" spans="1:6" ht="11.55" customHeight="1" x14ac:dyDescent="0.25">
      <c r="A31" s="85"/>
      <c r="B31" s="124"/>
      <c r="C31" s="85"/>
      <c r="D31" s="88"/>
      <c r="E31" s="85"/>
      <c r="F31" s="85"/>
    </row>
    <row r="32" spans="1:6" ht="11.55" customHeight="1" x14ac:dyDescent="0.25">
      <c r="A32" s="85"/>
      <c r="B32" s="124"/>
      <c r="C32" s="85"/>
      <c r="D32" s="88"/>
      <c r="E32" s="85"/>
      <c r="F32" s="85"/>
    </row>
    <row r="33" spans="1:6" ht="11.55" customHeight="1" x14ac:dyDescent="0.25">
      <c r="A33" s="85"/>
      <c r="B33" s="124"/>
      <c r="C33" s="85"/>
      <c r="D33" s="88"/>
      <c r="E33" s="85"/>
      <c r="F33" s="85"/>
    </row>
    <row r="34" spans="1:6" ht="11.55" customHeight="1" x14ac:dyDescent="0.25">
      <c r="A34" s="85"/>
      <c r="B34" s="124"/>
      <c r="C34" s="85"/>
      <c r="D34" s="88"/>
      <c r="E34" s="85"/>
      <c r="F34" s="85"/>
    </row>
    <row r="35" spans="1:6" ht="11.55" customHeight="1" x14ac:dyDescent="0.25">
      <c r="A35" s="85"/>
      <c r="B35" s="124"/>
      <c r="C35" s="85"/>
      <c r="D35" s="88"/>
      <c r="E35" s="85"/>
      <c r="F35" s="85"/>
    </row>
    <row r="36" spans="1:6" ht="11.55" customHeight="1" x14ac:dyDescent="0.25">
      <c r="A36" s="85"/>
      <c r="B36" s="124"/>
      <c r="C36" s="85"/>
      <c r="D36" s="88"/>
      <c r="E36" s="85"/>
      <c r="F36" s="85"/>
    </row>
    <row r="37" spans="1:6" ht="11.55" customHeight="1" x14ac:dyDescent="0.25">
      <c r="A37" s="85"/>
      <c r="B37" s="124"/>
      <c r="C37" s="85"/>
      <c r="D37" s="85"/>
      <c r="E37" s="85"/>
      <c r="F37" s="85"/>
    </row>
    <row r="38" spans="1:6" ht="11.55" customHeight="1" x14ac:dyDescent="0.25">
      <c r="A38" s="85"/>
      <c r="B38" s="124"/>
      <c r="C38" s="85"/>
      <c r="D38" s="85"/>
      <c r="E38" s="85"/>
      <c r="F38" s="85"/>
    </row>
    <row r="39" spans="1:6" ht="11.55" customHeight="1" x14ac:dyDescent="0.25">
      <c r="A39" s="85"/>
      <c r="B39" s="124"/>
      <c r="C39" s="85"/>
      <c r="D39" s="85"/>
      <c r="E39" s="85"/>
      <c r="F39" s="85"/>
    </row>
    <row r="40" spans="1:6" ht="11.55" customHeight="1" x14ac:dyDescent="0.25">
      <c r="A40" s="85"/>
      <c r="B40" s="124"/>
      <c r="C40" s="85"/>
      <c r="D40" s="85"/>
      <c r="E40" s="85"/>
      <c r="F40" s="85"/>
    </row>
    <row r="41" spans="1:6" ht="11.55" customHeight="1" x14ac:dyDescent="0.25">
      <c r="A41" s="85"/>
      <c r="B41" s="124"/>
      <c r="C41" s="85"/>
      <c r="D41" s="85"/>
      <c r="E41" s="85"/>
      <c r="F41" s="85"/>
    </row>
    <row r="42" spans="1:6" x14ac:dyDescent="0.25">
      <c r="A42" s="68"/>
      <c r="B42" s="62"/>
      <c r="C42" s="68"/>
      <c r="D42" s="68"/>
    </row>
  </sheetData>
  <pageMargins left="0.25" right="0.25" top="0.5" bottom="0.26" header="0.3" footer="0.3"/>
  <pageSetup paperSize="9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H25"/>
  <sheetViews>
    <sheetView showGridLines="0" zoomScaleNormal="100" zoomScaleSheetLayoutView="80" workbookViewId="0">
      <selection activeCell="H92" sqref="H92"/>
    </sheetView>
  </sheetViews>
  <sheetFormatPr defaultColWidth="8.73046875" defaultRowHeight="9.75" x14ac:dyDescent="0.25"/>
  <cols>
    <col min="1" max="1" width="13" style="56" customWidth="1"/>
    <col min="2" max="2" width="12.73046875" style="56" customWidth="1"/>
    <col min="3" max="3" width="17.59765625" style="56" customWidth="1"/>
    <col min="4" max="4" width="11.73046875" style="56" customWidth="1"/>
    <col min="5" max="6" width="14.73046875" style="56" customWidth="1"/>
    <col min="7" max="7" width="15" style="56" customWidth="1"/>
    <col min="8" max="9" width="9" style="56" customWidth="1"/>
    <col min="10" max="10" width="11.59765625" style="54" customWidth="1"/>
    <col min="11" max="11" width="11.796875" style="56" customWidth="1"/>
    <col min="12" max="12" width="11" style="42" customWidth="1"/>
    <col min="13" max="13" width="11.9296875" style="42" customWidth="1"/>
    <col min="14" max="14" width="11.9296875" style="56" customWidth="1"/>
    <col min="15" max="16384" width="8.73046875" style="56"/>
  </cols>
  <sheetData>
    <row r="1" spans="1:34" s="522" customFormat="1" x14ac:dyDescent="0.25">
      <c r="A1" s="57" t="s">
        <v>20</v>
      </c>
      <c r="J1" s="521"/>
      <c r="L1" s="541"/>
      <c r="M1" s="541"/>
    </row>
    <row r="2" spans="1:34" s="18" customFormat="1" x14ac:dyDescent="0.25">
      <c r="A2" s="20" t="s">
        <v>754</v>
      </c>
      <c r="C2" s="22"/>
      <c r="D2" s="22"/>
      <c r="E2" s="22"/>
      <c r="F2" s="22"/>
      <c r="G2" s="22"/>
      <c r="H2" s="22"/>
      <c r="I2" s="22"/>
      <c r="J2" s="98"/>
      <c r="K2" s="23"/>
      <c r="L2" s="41"/>
      <c r="M2" s="41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4"/>
      <c r="AA2" s="17"/>
      <c r="AB2" s="17"/>
      <c r="AC2" s="17"/>
      <c r="AD2" s="17"/>
      <c r="AE2" s="17"/>
      <c r="AF2" s="17"/>
      <c r="AG2" s="17"/>
      <c r="AH2" s="25"/>
    </row>
    <row r="3" spans="1:34" s="18" customFormat="1" x14ac:dyDescent="0.25">
      <c r="A3" s="22"/>
      <c r="C3" s="22"/>
      <c r="D3" s="22"/>
      <c r="E3" s="22"/>
      <c r="F3" s="22"/>
      <c r="G3" s="22"/>
      <c r="H3" s="22"/>
      <c r="I3" s="22"/>
      <c r="J3" s="98"/>
      <c r="K3" s="23"/>
      <c r="L3" s="41"/>
      <c r="M3" s="41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4"/>
      <c r="AA3" s="17"/>
      <c r="AB3" s="17"/>
      <c r="AC3" s="17"/>
      <c r="AD3" s="17"/>
      <c r="AE3" s="17"/>
      <c r="AF3" s="17"/>
      <c r="AG3" s="17"/>
      <c r="AH3" s="25"/>
    </row>
    <row r="4" spans="1:34" s="18" customFormat="1" x14ac:dyDescent="0.25">
      <c r="A4" s="20" t="s">
        <v>19</v>
      </c>
      <c r="B4" s="10" t="s">
        <v>613</v>
      </c>
      <c r="D4" s="10"/>
      <c r="E4" s="22"/>
      <c r="F4" s="22"/>
      <c r="G4" s="22"/>
      <c r="H4" s="22"/>
      <c r="I4" s="22"/>
      <c r="J4" s="98"/>
      <c r="K4" s="27"/>
      <c r="L4" s="41"/>
      <c r="M4" s="41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16"/>
      <c r="AA4" s="16"/>
      <c r="AB4" s="16"/>
      <c r="AC4" s="16"/>
      <c r="AD4" s="16"/>
      <c r="AE4" s="16"/>
      <c r="AF4" s="16"/>
      <c r="AG4" s="16"/>
      <c r="AH4" s="28"/>
    </row>
    <row r="5" spans="1:34" s="18" customFormat="1" x14ac:dyDescent="0.25">
      <c r="A5" s="20" t="s">
        <v>27</v>
      </c>
      <c r="B5" s="11" t="s">
        <v>251</v>
      </c>
      <c r="D5" s="11"/>
      <c r="E5" s="22"/>
      <c r="F5" s="22"/>
      <c r="G5" s="22"/>
      <c r="H5" s="22"/>
      <c r="I5" s="22"/>
      <c r="J5" s="98"/>
      <c r="K5" s="29"/>
      <c r="L5" s="42"/>
      <c r="M5" s="42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16"/>
      <c r="AA5" s="16"/>
      <c r="AB5" s="16"/>
      <c r="AC5" s="16"/>
      <c r="AD5" s="16"/>
      <c r="AE5" s="16"/>
      <c r="AF5" s="16"/>
      <c r="AG5" s="17"/>
    </row>
    <row r="6" spans="1:34" s="18" customFormat="1" x14ac:dyDescent="0.25">
      <c r="B6" s="11"/>
      <c r="D6" s="11"/>
      <c r="E6" s="22"/>
      <c r="F6" s="22"/>
      <c r="G6" s="22"/>
      <c r="H6" s="22"/>
      <c r="I6" s="22"/>
      <c r="J6" s="98"/>
      <c r="K6" s="29"/>
      <c r="L6" s="42"/>
      <c r="M6" s="42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16"/>
      <c r="AA6" s="16"/>
      <c r="AB6" s="16"/>
      <c r="AC6" s="16"/>
      <c r="AD6" s="16"/>
      <c r="AE6" s="16"/>
      <c r="AF6" s="16"/>
      <c r="AG6" s="17"/>
    </row>
    <row r="7" spans="1:34" ht="47.55" customHeight="1" x14ac:dyDescent="0.25">
      <c r="A7" s="545" t="s">
        <v>265</v>
      </c>
      <c r="B7" s="545" t="s">
        <v>266</v>
      </c>
      <c r="C7" s="545" t="s">
        <v>473</v>
      </c>
      <c r="D7" s="545" t="s">
        <v>262</v>
      </c>
      <c r="E7" s="545" t="s">
        <v>269</v>
      </c>
      <c r="F7" s="545" t="s">
        <v>263</v>
      </c>
      <c r="G7" s="545" t="s">
        <v>289</v>
      </c>
      <c r="H7" s="545" t="s">
        <v>700</v>
      </c>
      <c r="I7" s="545" t="s">
        <v>701</v>
      </c>
      <c r="J7" s="548" t="s">
        <v>756</v>
      </c>
      <c r="K7" s="545" t="s">
        <v>803</v>
      </c>
      <c r="L7" s="545" t="s">
        <v>804</v>
      </c>
      <c r="M7" s="561" t="s">
        <v>795</v>
      </c>
      <c r="N7" s="561" t="s">
        <v>796</v>
      </c>
    </row>
    <row r="8" spans="1:34" ht="46.5" customHeight="1" x14ac:dyDescent="0.25">
      <c r="A8" s="805" t="s">
        <v>283</v>
      </c>
      <c r="B8" s="806" t="s">
        <v>835</v>
      </c>
      <c r="C8" s="807" t="s">
        <v>298</v>
      </c>
      <c r="D8" s="807" t="s">
        <v>72</v>
      </c>
      <c r="E8" s="807" t="s">
        <v>202</v>
      </c>
      <c r="F8" s="806" t="s">
        <v>474</v>
      </c>
      <c r="G8" s="806" t="s">
        <v>301</v>
      </c>
      <c r="H8" s="808">
        <v>43221</v>
      </c>
      <c r="I8" s="808">
        <v>43465</v>
      </c>
      <c r="J8" s="809">
        <v>8</v>
      </c>
      <c r="K8" s="810">
        <v>1500</v>
      </c>
      <c r="L8" s="810">
        <f>J8*K8</f>
        <v>12000</v>
      </c>
      <c r="M8" s="748">
        <f>L8</f>
        <v>12000</v>
      </c>
      <c r="N8" s="748"/>
    </row>
    <row r="9" spans="1:34" ht="46.5" customHeight="1" x14ac:dyDescent="0.25">
      <c r="A9" s="805" t="s">
        <v>284</v>
      </c>
      <c r="B9" s="806" t="s">
        <v>836</v>
      </c>
      <c r="C9" s="807" t="s">
        <v>288</v>
      </c>
      <c r="D9" s="807" t="s">
        <v>264</v>
      </c>
      <c r="E9" s="807" t="s">
        <v>129</v>
      </c>
      <c r="F9" s="807" t="s">
        <v>832</v>
      </c>
      <c r="G9" s="811" t="s">
        <v>37</v>
      </c>
      <c r="H9" s="808">
        <v>43101</v>
      </c>
      <c r="I9" s="808">
        <v>43465</v>
      </c>
      <c r="J9" s="809">
        <v>12</v>
      </c>
      <c r="K9" s="810">
        <v>2000</v>
      </c>
      <c r="L9" s="810">
        <f>J9*K9</f>
        <v>24000</v>
      </c>
      <c r="M9" s="748">
        <f>L9</f>
        <v>24000</v>
      </c>
      <c r="N9" s="748"/>
    </row>
    <row r="10" spans="1:34" ht="46.5" customHeight="1" x14ac:dyDescent="0.25">
      <c r="A10" s="809" t="s">
        <v>267</v>
      </c>
      <c r="B10" s="806" t="s">
        <v>699</v>
      </c>
      <c r="C10" s="807" t="s">
        <v>299</v>
      </c>
      <c r="D10" s="807" t="s">
        <v>118</v>
      </c>
      <c r="E10" s="807" t="s">
        <v>268</v>
      </c>
      <c r="F10" s="807" t="s">
        <v>300</v>
      </c>
      <c r="G10" s="807" t="s">
        <v>118</v>
      </c>
      <c r="H10" s="808">
        <v>43101</v>
      </c>
      <c r="I10" s="808">
        <v>43465</v>
      </c>
      <c r="J10" s="809">
        <v>12</v>
      </c>
      <c r="K10" s="810">
        <v>2500</v>
      </c>
      <c r="L10" s="810">
        <f>J10*K10</f>
        <v>30000</v>
      </c>
      <c r="M10" s="748"/>
      <c r="N10" s="748">
        <f>L10</f>
        <v>30000</v>
      </c>
    </row>
    <row r="11" spans="1:34" ht="25.05" customHeight="1" x14ac:dyDescent="0.25">
      <c r="A11" s="127"/>
      <c r="B11" s="128"/>
      <c r="C11" s="129"/>
      <c r="D11" s="129"/>
      <c r="E11" s="129"/>
      <c r="F11" s="129"/>
      <c r="G11" s="129"/>
      <c r="H11" s="130"/>
      <c r="I11" s="130"/>
      <c r="J11" s="127"/>
      <c r="K11" s="8"/>
      <c r="L11" s="8"/>
      <c r="M11" s="140"/>
      <c r="N11" s="140"/>
    </row>
    <row r="12" spans="1:34" s="522" customFormat="1" ht="25.05" customHeight="1" x14ac:dyDescent="0.25">
      <c r="A12" s="127"/>
      <c r="B12" s="128"/>
      <c r="C12" s="526"/>
      <c r="D12" s="526"/>
      <c r="E12" s="526"/>
      <c r="F12" s="526"/>
      <c r="G12" s="526"/>
      <c r="H12" s="130"/>
      <c r="I12" s="130"/>
      <c r="J12" s="127"/>
      <c r="K12" s="8"/>
      <c r="L12" s="8"/>
      <c r="M12" s="140"/>
      <c r="N12" s="140"/>
    </row>
    <row r="13" spans="1:34" s="522" customFormat="1" ht="25.05" customHeight="1" x14ac:dyDescent="0.25">
      <c r="A13" s="127"/>
      <c r="B13" s="128"/>
      <c r="C13" s="526"/>
      <c r="D13" s="526"/>
      <c r="E13" s="526"/>
      <c r="F13" s="526"/>
      <c r="G13" s="526"/>
      <c r="H13" s="130"/>
      <c r="I13" s="130"/>
      <c r="J13" s="127"/>
      <c r="K13" s="8"/>
      <c r="L13" s="8"/>
      <c r="M13" s="140"/>
      <c r="N13" s="140"/>
    </row>
    <row r="14" spans="1:34" s="522" customFormat="1" ht="25.05" customHeight="1" x14ac:dyDescent="0.25">
      <c r="A14" s="127"/>
      <c r="B14" s="128"/>
      <c r="C14" s="526"/>
      <c r="D14" s="526"/>
      <c r="E14" s="526"/>
      <c r="F14" s="526"/>
      <c r="G14" s="526"/>
      <c r="H14" s="130"/>
      <c r="I14" s="130"/>
      <c r="J14" s="127"/>
      <c r="K14" s="8"/>
      <c r="L14" s="8"/>
      <c r="M14" s="140"/>
      <c r="N14" s="140"/>
    </row>
    <row r="15" spans="1:34" ht="25.05" customHeight="1" x14ac:dyDescent="0.25">
      <c r="A15" s="127"/>
      <c r="B15" s="128"/>
      <c r="C15" s="129"/>
      <c r="D15" s="129"/>
      <c r="E15" s="129"/>
      <c r="F15" s="129"/>
      <c r="G15" s="129"/>
      <c r="H15" s="130"/>
      <c r="I15" s="130"/>
      <c r="J15" s="127"/>
      <c r="K15" s="8"/>
      <c r="L15" s="8"/>
      <c r="M15" s="140"/>
      <c r="N15" s="140"/>
    </row>
    <row r="16" spans="1:34" ht="25.05" customHeight="1" x14ac:dyDescent="0.25">
      <c r="A16" s="127"/>
      <c r="B16" s="128"/>
      <c r="C16" s="129"/>
      <c r="D16" s="129"/>
      <c r="E16" s="129"/>
      <c r="F16" s="129"/>
      <c r="G16" s="129"/>
      <c r="H16" s="130"/>
      <c r="I16" s="130"/>
      <c r="J16" s="127"/>
      <c r="K16" s="8"/>
      <c r="L16" s="8"/>
      <c r="M16" s="140"/>
      <c r="N16" s="140"/>
    </row>
    <row r="17" spans="1:14" ht="25.05" customHeight="1" x14ac:dyDescent="0.25">
      <c r="A17" s="127"/>
      <c r="B17" s="128"/>
      <c r="C17" s="129"/>
      <c r="D17" s="129"/>
      <c r="E17" s="129"/>
      <c r="F17" s="129"/>
      <c r="G17" s="129"/>
      <c r="H17" s="130"/>
      <c r="I17" s="130"/>
      <c r="J17" s="127"/>
      <c r="K17" s="8"/>
      <c r="L17" s="8"/>
      <c r="M17" s="140"/>
      <c r="N17" s="140"/>
    </row>
    <row r="18" spans="1:14" ht="25.05" customHeight="1" x14ac:dyDescent="0.25">
      <c r="A18" s="127"/>
      <c r="B18" s="128"/>
      <c r="C18" s="129"/>
      <c r="D18" s="129"/>
      <c r="E18" s="129"/>
      <c r="F18" s="129"/>
      <c r="G18" s="129"/>
      <c r="H18" s="130"/>
      <c r="I18" s="130"/>
      <c r="J18" s="127"/>
      <c r="K18" s="8"/>
      <c r="L18" s="8"/>
      <c r="M18" s="140"/>
      <c r="N18" s="140"/>
    </row>
    <row r="19" spans="1:14" ht="25.05" customHeight="1" x14ac:dyDescent="0.25">
      <c r="A19" s="127"/>
      <c r="B19" s="128"/>
      <c r="C19" s="129"/>
      <c r="D19" s="129"/>
      <c r="E19" s="129"/>
      <c r="F19" s="129"/>
      <c r="G19" s="129"/>
      <c r="H19" s="130"/>
      <c r="I19" s="130"/>
      <c r="J19" s="127"/>
      <c r="K19" s="8"/>
      <c r="L19" s="8"/>
      <c r="M19" s="140"/>
      <c r="N19" s="140"/>
    </row>
    <row r="20" spans="1:14" ht="25.05" customHeight="1" x14ac:dyDescent="0.25">
      <c r="A20" s="127"/>
      <c r="B20" s="128"/>
      <c r="C20" s="129"/>
      <c r="D20" s="129"/>
      <c r="E20" s="129"/>
      <c r="F20" s="129"/>
      <c r="G20" s="129"/>
      <c r="H20" s="130"/>
      <c r="I20" s="130"/>
      <c r="J20" s="127"/>
      <c r="K20" s="8"/>
      <c r="L20" s="8"/>
      <c r="M20" s="140"/>
      <c r="N20" s="140"/>
    </row>
    <row r="21" spans="1:14" ht="25.05" customHeight="1" x14ac:dyDescent="0.25">
      <c r="A21" s="127"/>
      <c r="B21" s="128"/>
      <c r="C21" s="129"/>
      <c r="D21" s="129"/>
      <c r="E21" s="129"/>
      <c r="F21" s="129"/>
      <c r="G21" s="129"/>
      <c r="H21" s="130"/>
      <c r="I21" s="130"/>
      <c r="J21" s="127"/>
      <c r="K21" s="8"/>
      <c r="L21" s="8"/>
      <c r="M21" s="140"/>
      <c r="N21" s="140"/>
    </row>
    <row r="22" spans="1:14" ht="25.05" customHeight="1" x14ac:dyDescent="0.25">
      <c r="A22" s="131"/>
      <c r="B22" s="129"/>
      <c r="C22" s="129"/>
      <c r="D22" s="129"/>
      <c r="E22" s="129"/>
      <c r="F22" s="129"/>
      <c r="G22" s="129"/>
      <c r="H22" s="127"/>
      <c r="I22" s="127"/>
      <c r="J22" s="127"/>
      <c r="K22" s="8"/>
      <c r="L22" s="8"/>
      <c r="M22" s="85"/>
      <c r="N22" s="85"/>
    </row>
    <row r="23" spans="1:14" x14ac:dyDescent="0.25">
      <c r="B23" s="110"/>
      <c r="C23" s="110"/>
      <c r="D23" s="110"/>
      <c r="E23" s="110"/>
      <c r="F23" s="110"/>
      <c r="G23" s="110"/>
      <c r="H23" s="110"/>
      <c r="I23" s="110"/>
      <c r="J23" s="126"/>
      <c r="K23" s="132" t="s">
        <v>0</v>
      </c>
      <c r="L23" s="455">
        <f>SUM(L8:L22)</f>
        <v>66000</v>
      </c>
      <c r="M23" s="564">
        <f>SUM(M8:M22)</f>
        <v>36000</v>
      </c>
      <c r="N23" s="564">
        <f>SUM(N8:N22)</f>
        <v>30000</v>
      </c>
    </row>
    <row r="24" spans="1:14" x14ac:dyDescent="0.25">
      <c r="A24" s="110"/>
      <c r="K24" s="522"/>
      <c r="L24" s="521" t="s">
        <v>259</v>
      </c>
      <c r="M24" s="551"/>
      <c r="N24" s="551"/>
    </row>
    <row r="25" spans="1:14" x14ac:dyDescent="0.25">
      <c r="L25" s="56"/>
      <c r="N25" s="42"/>
    </row>
  </sheetData>
  <pageMargins left="0.25" right="0.25" top="0.5" bottom="0.26" header="0.3" footer="0.3"/>
  <pageSetup paperSize="9" scale="7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86"/>
  <sheetViews>
    <sheetView showGridLines="0" zoomScaleNormal="100" workbookViewId="0">
      <selection activeCell="H92" sqref="H92"/>
    </sheetView>
  </sheetViews>
  <sheetFormatPr defaultColWidth="8.73046875" defaultRowHeight="9.75" x14ac:dyDescent="0.25"/>
  <cols>
    <col min="1" max="1" width="7.19921875" style="247" customWidth="1"/>
    <col min="2" max="10" width="7.33203125" style="159" customWidth="1"/>
    <col min="11" max="11" width="15" style="159" customWidth="1"/>
    <col min="12" max="12" width="0.73046875" style="159" customWidth="1"/>
    <col min="13" max="13" width="15" style="159" customWidth="1"/>
    <col min="14" max="14" width="0.53125" style="159" customWidth="1"/>
    <col min="15" max="15" width="15" style="159" customWidth="1"/>
    <col min="16" max="16384" width="8.73046875" style="159"/>
  </cols>
  <sheetData>
    <row r="1" spans="1:15" x14ac:dyDescent="0.25">
      <c r="A1" s="226" t="s">
        <v>20</v>
      </c>
    </row>
    <row r="2" spans="1:15" x14ac:dyDescent="0.25">
      <c r="A2" s="226" t="s">
        <v>395</v>
      </c>
    </row>
    <row r="3" spans="1:15" ht="10.15" thickBot="1" x14ac:dyDescent="0.3">
      <c r="A3" s="161"/>
      <c r="B3" s="161"/>
      <c r="C3" s="161"/>
      <c r="D3" s="161"/>
      <c r="E3" s="161"/>
      <c r="F3" s="161"/>
      <c r="G3" s="161"/>
      <c r="H3" s="161"/>
    </row>
    <row r="4" spans="1:15" ht="10.15" thickBot="1" x14ac:dyDescent="0.3">
      <c r="A4" s="162" t="s">
        <v>351</v>
      </c>
      <c r="B4" s="163"/>
      <c r="C4" s="163"/>
      <c r="D4" s="164"/>
      <c r="E4" s="164"/>
      <c r="F4" s="846" t="s">
        <v>352</v>
      </c>
      <c r="G4" s="847"/>
      <c r="H4" s="847"/>
      <c r="I4" s="848"/>
      <c r="J4" s="164"/>
      <c r="K4" s="164"/>
      <c r="L4" s="164"/>
      <c r="M4" s="164"/>
      <c r="N4" s="164"/>
    </row>
    <row r="5" spans="1:15" ht="10.15" thickBot="1" x14ac:dyDescent="0.3">
      <c r="A5" s="162" t="s">
        <v>396</v>
      </c>
      <c r="B5" s="163"/>
      <c r="C5" s="163"/>
      <c r="D5" s="164"/>
      <c r="E5" s="164"/>
      <c r="F5" s="846" t="s">
        <v>613</v>
      </c>
      <c r="G5" s="847"/>
      <c r="H5" s="847"/>
      <c r="I5" s="847"/>
      <c r="J5" s="847"/>
      <c r="K5" s="848"/>
      <c r="L5" s="164"/>
      <c r="M5" s="164"/>
      <c r="N5" s="164"/>
    </row>
    <row r="6" spans="1:15" ht="10.15" thickBot="1" x14ac:dyDescent="0.3">
      <c r="A6" s="163"/>
      <c r="B6" s="163"/>
      <c r="C6" s="163"/>
      <c r="D6" s="164"/>
      <c r="E6" s="164"/>
      <c r="F6" s="164"/>
      <c r="G6" s="164"/>
      <c r="H6" s="164"/>
      <c r="I6" s="163"/>
      <c r="J6" s="164"/>
      <c r="K6" s="164"/>
      <c r="L6" s="164"/>
      <c r="M6" s="164"/>
      <c r="N6" s="164"/>
    </row>
    <row r="7" spans="1:15" ht="10.15" thickBot="1" x14ac:dyDescent="0.3">
      <c r="A7" s="162" t="s">
        <v>397</v>
      </c>
      <c r="B7" s="163"/>
      <c r="C7" s="163"/>
      <c r="D7" s="164"/>
      <c r="E7" s="164"/>
      <c r="F7" s="849" t="s">
        <v>398</v>
      </c>
      <c r="G7" s="850"/>
      <c r="H7" s="850"/>
      <c r="I7" s="850"/>
      <c r="J7" s="851"/>
      <c r="K7" s="164"/>
      <c r="L7" s="164"/>
      <c r="M7" s="164"/>
      <c r="N7" s="164"/>
    </row>
    <row r="8" spans="1:15" x14ac:dyDescent="0.25">
      <c r="A8" s="163"/>
      <c r="B8" s="163"/>
      <c r="C8" s="163"/>
      <c r="D8" s="164"/>
      <c r="E8" s="164"/>
      <c r="F8" s="164"/>
      <c r="G8" s="164"/>
      <c r="H8" s="164"/>
      <c r="I8" s="163"/>
      <c r="J8" s="165"/>
      <c r="K8" s="164"/>
      <c r="L8" s="164"/>
      <c r="M8" s="164"/>
      <c r="N8" s="164"/>
    </row>
    <row r="9" spans="1:15" x14ac:dyDescent="0.25">
      <c r="A9" s="852" t="s">
        <v>859</v>
      </c>
      <c r="B9" s="853"/>
      <c r="C9" s="853"/>
      <c r="D9" s="853"/>
      <c r="E9" s="853"/>
      <c r="F9" s="853"/>
      <c r="G9" s="853"/>
      <c r="H9" s="853"/>
      <c r="I9" s="853"/>
      <c r="J9" s="853"/>
      <c r="K9" s="853"/>
      <c r="L9" s="853"/>
      <c r="M9" s="853"/>
      <c r="N9" s="853"/>
      <c r="O9" s="854"/>
    </row>
    <row r="10" spans="1:15" s="227" customFormat="1" x14ac:dyDescent="0.25">
      <c r="A10" s="574"/>
      <c r="B10" s="575"/>
      <c r="C10" s="575"/>
      <c r="D10" s="575"/>
      <c r="E10" s="575"/>
      <c r="F10" s="575"/>
      <c r="G10" s="575"/>
      <c r="H10" s="575"/>
      <c r="I10" s="575"/>
      <c r="J10" s="575"/>
      <c r="K10" s="244" t="s">
        <v>356</v>
      </c>
      <c r="L10" s="244"/>
      <c r="M10" s="244" t="s">
        <v>356</v>
      </c>
      <c r="N10" s="244"/>
      <c r="O10" s="244" t="s">
        <v>356</v>
      </c>
    </row>
    <row r="11" spans="1:15" ht="13.05" customHeight="1" thickBot="1" x14ac:dyDescent="0.3">
      <c r="A11" s="576"/>
      <c r="B11" s="577" t="s">
        <v>399</v>
      </c>
      <c r="C11" s="578"/>
      <c r="D11" s="578"/>
      <c r="E11" s="578"/>
      <c r="F11" s="578"/>
      <c r="G11" s="578"/>
      <c r="H11" s="578"/>
      <c r="I11" s="578"/>
      <c r="J11" s="578"/>
      <c r="K11" s="579"/>
      <c r="L11" s="579"/>
      <c r="M11" s="580"/>
      <c r="N11" s="580"/>
      <c r="O11" s="581"/>
    </row>
    <row r="12" spans="1:15" ht="13.05" customHeight="1" thickBot="1" x14ac:dyDescent="0.3">
      <c r="A12" s="577" t="s">
        <v>216</v>
      </c>
      <c r="B12" s="582" t="s">
        <v>837</v>
      </c>
      <c r="C12" s="582"/>
      <c r="D12" s="582"/>
      <c r="E12" s="582"/>
      <c r="F12" s="582"/>
      <c r="G12" s="582"/>
      <c r="H12" s="582"/>
      <c r="I12" s="582"/>
      <c r="J12" s="582"/>
      <c r="K12" s="583"/>
      <c r="L12" s="583"/>
      <c r="M12" s="584"/>
      <c r="N12" s="585"/>
      <c r="O12" s="586"/>
    </row>
    <row r="13" spans="1:15" ht="13.05" customHeight="1" thickBot="1" x14ac:dyDescent="0.3">
      <c r="A13" s="577" t="s">
        <v>217</v>
      </c>
      <c r="B13" s="580" t="s">
        <v>541</v>
      </c>
      <c r="C13" s="580"/>
      <c r="D13" s="580"/>
      <c r="E13" s="580"/>
      <c r="F13" s="580"/>
      <c r="G13" s="580"/>
      <c r="H13" s="580"/>
      <c r="I13" s="580"/>
      <c r="J13" s="580"/>
      <c r="K13" s="583"/>
      <c r="L13" s="583"/>
      <c r="M13" s="584"/>
      <c r="N13" s="585"/>
      <c r="O13" s="586"/>
    </row>
    <row r="14" spans="1:15" ht="13.05" customHeight="1" thickBot="1" x14ac:dyDescent="0.3">
      <c r="A14" s="577" t="s">
        <v>483</v>
      </c>
      <c r="B14" s="580" t="s">
        <v>542</v>
      </c>
      <c r="C14" s="580"/>
      <c r="D14" s="580"/>
      <c r="E14" s="580"/>
      <c r="F14" s="580"/>
      <c r="G14" s="580"/>
      <c r="H14" s="580"/>
      <c r="I14" s="580"/>
      <c r="J14" s="580"/>
      <c r="K14" s="583"/>
      <c r="L14" s="583"/>
      <c r="M14" s="584"/>
      <c r="N14" s="585"/>
      <c r="O14" s="586"/>
    </row>
    <row r="15" spans="1:15" ht="13.05" customHeight="1" thickBot="1" x14ac:dyDescent="0.3">
      <c r="A15" s="577" t="s">
        <v>484</v>
      </c>
      <c r="B15" s="587" t="s">
        <v>400</v>
      </c>
      <c r="C15" s="587"/>
      <c r="D15" s="587"/>
      <c r="E15" s="587"/>
      <c r="F15" s="587"/>
      <c r="G15" s="587"/>
      <c r="H15" s="587"/>
      <c r="I15" s="587"/>
      <c r="J15" s="587"/>
      <c r="K15" s="583"/>
      <c r="L15" s="583"/>
      <c r="M15" s="584">
        <f>SUM(K16:K17)</f>
        <v>0</v>
      </c>
      <c r="N15" s="585"/>
      <c r="O15" s="586"/>
    </row>
    <row r="16" spans="1:15" ht="13.05" customHeight="1" thickBot="1" x14ac:dyDescent="0.3">
      <c r="A16" s="635" t="s">
        <v>543</v>
      </c>
      <c r="B16" s="589"/>
      <c r="C16" s="590" t="s">
        <v>401</v>
      </c>
      <c r="D16" s="590"/>
      <c r="E16" s="590"/>
      <c r="F16" s="590"/>
      <c r="G16" s="590"/>
      <c r="H16" s="589"/>
      <c r="I16" s="589"/>
      <c r="J16" s="589"/>
      <c r="K16" s="591"/>
      <c r="L16" s="592"/>
      <c r="M16" s="593"/>
      <c r="N16" s="593"/>
      <c r="O16" s="594"/>
    </row>
    <row r="17" spans="1:15" ht="13.05" customHeight="1" thickBot="1" x14ac:dyDescent="0.3">
      <c r="A17" s="635" t="s">
        <v>544</v>
      </c>
      <c r="B17" s="595"/>
      <c r="C17" s="596" t="s">
        <v>402</v>
      </c>
      <c r="D17" s="597"/>
      <c r="E17" s="597"/>
      <c r="F17" s="597"/>
      <c r="G17" s="597"/>
      <c r="H17" s="598"/>
      <c r="I17" s="598"/>
      <c r="J17" s="598"/>
      <c r="K17" s="591"/>
      <c r="L17" s="592"/>
      <c r="M17" s="599"/>
      <c r="N17" s="599"/>
      <c r="O17" s="594"/>
    </row>
    <row r="18" spans="1:15" ht="13.05" customHeight="1" thickBot="1" x14ac:dyDescent="0.3">
      <c r="A18" s="635" t="s">
        <v>545</v>
      </c>
      <c r="B18" s="589"/>
      <c r="C18" s="590"/>
      <c r="D18" s="590"/>
      <c r="E18" s="590"/>
      <c r="F18" s="590"/>
      <c r="G18" s="590"/>
      <c r="H18" s="589"/>
      <c r="I18" s="589"/>
      <c r="J18" s="589"/>
      <c r="K18" s="591"/>
      <c r="L18" s="592"/>
      <c r="M18" s="593"/>
      <c r="N18" s="593"/>
      <c r="O18" s="594"/>
    </row>
    <row r="19" spans="1:15" ht="13.05" customHeight="1" thickBot="1" x14ac:dyDescent="0.3">
      <c r="A19" s="635" t="s">
        <v>546</v>
      </c>
      <c r="B19" s="595"/>
      <c r="C19" s="596"/>
      <c r="D19" s="597"/>
      <c r="E19" s="597"/>
      <c r="F19" s="597"/>
      <c r="G19" s="597"/>
      <c r="H19" s="598"/>
      <c r="I19" s="598"/>
      <c r="J19" s="598"/>
      <c r="K19" s="591"/>
      <c r="L19" s="592"/>
      <c r="M19" s="599"/>
      <c r="N19" s="599"/>
      <c r="O19" s="594"/>
    </row>
    <row r="20" spans="1:15" ht="13.05" customHeight="1" thickBot="1" x14ac:dyDescent="0.3">
      <c r="A20" s="635" t="s">
        <v>547</v>
      </c>
      <c r="B20" s="595"/>
      <c r="C20" s="596"/>
      <c r="D20" s="596"/>
      <c r="E20" s="596"/>
      <c r="F20" s="596"/>
      <c r="G20" s="596"/>
      <c r="H20" s="595"/>
      <c r="I20" s="595"/>
      <c r="J20" s="595"/>
      <c r="K20" s="591"/>
      <c r="L20" s="592"/>
      <c r="M20" s="600"/>
      <c r="N20" s="600"/>
      <c r="O20" s="594"/>
    </row>
    <row r="21" spans="1:15" ht="13.05" customHeight="1" thickBot="1" x14ac:dyDescent="0.3">
      <c r="A21" s="577"/>
      <c r="B21" s="580"/>
      <c r="C21" s="580"/>
      <c r="D21" s="580"/>
      <c r="E21" s="580"/>
      <c r="F21" s="580"/>
      <c r="G21" s="580"/>
      <c r="H21" s="580"/>
      <c r="I21" s="580"/>
      <c r="J21" s="580"/>
      <c r="K21" s="601"/>
      <c r="L21" s="601"/>
      <c r="M21" s="585"/>
      <c r="N21" s="585"/>
      <c r="O21" s="586"/>
    </row>
    <row r="22" spans="1:15" ht="13.05" customHeight="1" thickBot="1" x14ac:dyDescent="0.3">
      <c r="A22" s="577" t="s">
        <v>487</v>
      </c>
      <c r="B22" s="602" t="s">
        <v>404</v>
      </c>
      <c r="C22" s="580"/>
      <c r="D22" s="580"/>
      <c r="E22" s="580"/>
      <c r="F22" s="580"/>
      <c r="G22" s="580"/>
      <c r="H22" s="672" t="s">
        <v>880</v>
      </c>
      <c r="I22" s="580"/>
      <c r="J22" s="580"/>
      <c r="K22" s="585"/>
      <c r="L22" s="585"/>
      <c r="M22" s="585"/>
      <c r="N22" s="585"/>
      <c r="O22" s="603">
        <f>SUM(M12:M17)</f>
        <v>0</v>
      </c>
    </row>
    <row r="23" spans="1:15" ht="13.05" customHeight="1" thickBot="1" x14ac:dyDescent="0.3">
      <c r="A23" s="577" t="s">
        <v>489</v>
      </c>
      <c r="B23" s="582" t="s">
        <v>405</v>
      </c>
      <c r="C23" s="582"/>
      <c r="D23" s="582"/>
      <c r="E23" s="582"/>
      <c r="F23" s="582"/>
      <c r="G23" s="582"/>
      <c r="H23" s="582"/>
      <c r="I23" s="582"/>
      <c r="J23" s="582"/>
      <c r="K23" s="583"/>
      <c r="L23" s="583"/>
      <c r="M23" s="584"/>
      <c r="N23" s="585"/>
      <c r="O23" s="586"/>
    </row>
    <row r="24" spans="1:15" ht="13.05" customHeight="1" thickBot="1" x14ac:dyDescent="0.3">
      <c r="A24" s="577" t="s">
        <v>490</v>
      </c>
      <c r="B24" s="581" t="s">
        <v>552</v>
      </c>
      <c r="C24" s="582"/>
      <c r="D24" s="582"/>
      <c r="E24" s="582"/>
      <c r="F24" s="582"/>
      <c r="G24" s="582"/>
      <c r="H24" s="582"/>
      <c r="I24" s="582"/>
      <c r="J24" s="582"/>
      <c r="K24" s="583"/>
      <c r="L24" s="583"/>
      <c r="M24" s="584">
        <f>SUM(K25:K27)</f>
        <v>0</v>
      </c>
      <c r="N24" s="585"/>
      <c r="O24" s="586"/>
    </row>
    <row r="25" spans="1:15" ht="13.05" customHeight="1" thickBot="1" x14ac:dyDescent="0.3">
      <c r="A25" s="635" t="s">
        <v>548</v>
      </c>
      <c r="B25" s="589"/>
      <c r="C25" s="590"/>
      <c r="D25" s="590"/>
      <c r="E25" s="590"/>
      <c r="F25" s="590"/>
      <c r="G25" s="590"/>
      <c r="H25" s="589"/>
      <c r="I25" s="589"/>
      <c r="J25" s="589"/>
      <c r="K25" s="591"/>
      <c r="L25" s="592"/>
      <c r="M25" s="593"/>
      <c r="N25" s="593"/>
      <c r="O25" s="594"/>
    </row>
    <row r="26" spans="1:15" ht="13.05" customHeight="1" thickBot="1" x14ac:dyDescent="0.3">
      <c r="A26" s="635" t="s">
        <v>549</v>
      </c>
      <c r="B26" s="595"/>
      <c r="C26" s="596"/>
      <c r="D26" s="597"/>
      <c r="E26" s="597"/>
      <c r="F26" s="597"/>
      <c r="G26" s="597"/>
      <c r="H26" s="598"/>
      <c r="I26" s="598"/>
      <c r="J26" s="598"/>
      <c r="K26" s="591"/>
      <c r="L26" s="592"/>
      <c r="M26" s="599"/>
      <c r="N26" s="599"/>
      <c r="O26" s="594"/>
    </row>
    <row r="27" spans="1:15" ht="13.05" customHeight="1" thickBot="1" x14ac:dyDescent="0.3">
      <c r="A27" s="635" t="s">
        <v>550</v>
      </c>
      <c r="B27" s="595"/>
      <c r="C27" s="596"/>
      <c r="D27" s="596"/>
      <c r="E27" s="596"/>
      <c r="F27" s="596"/>
      <c r="G27" s="596"/>
      <c r="H27" s="595"/>
      <c r="I27" s="595"/>
      <c r="J27" s="595"/>
      <c r="K27" s="591"/>
      <c r="L27" s="592"/>
      <c r="M27" s="600"/>
      <c r="N27" s="600"/>
      <c r="O27" s="594"/>
    </row>
    <row r="28" spans="1:15" ht="13.05" customHeight="1" thickBot="1" x14ac:dyDescent="0.3">
      <c r="A28" s="635"/>
      <c r="B28" s="595"/>
      <c r="C28" s="595"/>
      <c r="D28" s="595"/>
      <c r="E28" s="595"/>
      <c r="F28" s="595"/>
      <c r="G28" s="595"/>
      <c r="H28" s="595"/>
      <c r="I28" s="595"/>
      <c r="J28" s="595"/>
      <c r="K28" s="592"/>
      <c r="L28" s="592"/>
      <c r="M28" s="600"/>
      <c r="N28" s="600"/>
      <c r="O28" s="594"/>
    </row>
    <row r="29" spans="1:15" ht="13.05" customHeight="1" thickBot="1" x14ac:dyDescent="0.3">
      <c r="A29" s="577" t="s">
        <v>491</v>
      </c>
      <c r="B29" s="602" t="s">
        <v>551</v>
      </c>
      <c r="C29" s="580"/>
      <c r="D29" s="580"/>
      <c r="E29" s="580"/>
      <c r="F29" s="604"/>
      <c r="G29" s="580"/>
      <c r="H29" s="672" t="s">
        <v>881</v>
      </c>
      <c r="I29" s="580"/>
      <c r="J29" s="580"/>
      <c r="K29" s="585"/>
      <c r="L29" s="585"/>
      <c r="M29" s="585"/>
      <c r="N29" s="585"/>
      <c r="O29" s="603">
        <f>SUM(M23:M24)</f>
        <v>0</v>
      </c>
    </row>
    <row r="30" spans="1:15" ht="13.05" customHeight="1" thickBot="1" x14ac:dyDescent="0.3">
      <c r="A30" s="577"/>
      <c r="B30" s="602"/>
      <c r="C30" s="580"/>
      <c r="D30" s="580"/>
      <c r="E30" s="580"/>
      <c r="F30" s="580"/>
      <c r="G30" s="580"/>
      <c r="H30" s="580"/>
      <c r="I30" s="580"/>
      <c r="J30" s="580"/>
      <c r="K30" s="585"/>
      <c r="L30" s="585"/>
      <c r="M30" s="585"/>
      <c r="N30" s="585"/>
      <c r="O30" s="601"/>
    </row>
    <row r="31" spans="1:15" ht="13.05" customHeight="1" thickBot="1" x14ac:dyDescent="0.3">
      <c r="A31" s="577" t="s">
        <v>528</v>
      </c>
      <c r="B31" s="605" t="s">
        <v>856</v>
      </c>
      <c r="C31" s="606"/>
      <c r="D31" s="606"/>
      <c r="E31" s="606"/>
      <c r="F31" s="606"/>
      <c r="G31" s="606"/>
      <c r="H31" s="673" t="s">
        <v>882</v>
      </c>
      <c r="I31" s="606"/>
      <c r="J31" s="606"/>
      <c r="K31" s="607"/>
      <c r="L31" s="607"/>
      <c r="M31" s="607"/>
      <c r="N31" s="607"/>
      <c r="O31" s="608">
        <f>O22+O29</f>
        <v>0</v>
      </c>
    </row>
    <row r="32" spans="1:15" ht="13.05" customHeight="1" x14ac:dyDescent="0.25">
      <c r="A32" s="577"/>
      <c r="B32" s="589"/>
      <c r="C32" s="589"/>
      <c r="D32" s="589"/>
      <c r="E32" s="589"/>
      <c r="F32" s="589"/>
      <c r="G32" s="589"/>
      <c r="H32" s="589"/>
      <c r="I32" s="589"/>
      <c r="J32" s="589"/>
      <c r="K32" s="583"/>
      <c r="L32" s="583"/>
      <c r="M32" s="601"/>
      <c r="N32" s="601"/>
      <c r="O32" s="583"/>
    </row>
    <row r="33" spans="1:15" ht="13.05" customHeight="1" thickBot="1" x14ac:dyDescent="0.3">
      <c r="A33" s="341"/>
      <c r="B33" s="609" t="s">
        <v>406</v>
      </c>
      <c r="C33" s="578"/>
      <c r="D33" s="578"/>
      <c r="E33" s="578"/>
      <c r="F33" s="578"/>
      <c r="G33" s="578"/>
      <c r="H33" s="578"/>
      <c r="I33" s="578"/>
      <c r="J33" s="578"/>
      <c r="K33" s="583"/>
      <c r="L33" s="583"/>
      <c r="M33" s="601"/>
      <c r="N33" s="601"/>
      <c r="O33" s="583"/>
    </row>
    <row r="34" spans="1:15" ht="13.05" customHeight="1" thickBot="1" x14ac:dyDescent="0.3">
      <c r="A34" s="577" t="s">
        <v>529</v>
      </c>
      <c r="B34" s="582" t="s">
        <v>838</v>
      </c>
      <c r="C34" s="582"/>
      <c r="D34" s="582"/>
      <c r="E34" s="582"/>
      <c r="F34" s="582"/>
      <c r="G34" s="582"/>
      <c r="H34" s="582"/>
      <c r="I34" s="582"/>
      <c r="J34" s="582"/>
      <c r="K34" s="583"/>
      <c r="L34" s="583"/>
      <c r="M34" s="584">
        <f>SUM(K35:K39)</f>
        <v>0</v>
      </c>
      <c r="N34" s="585"/>
      <c r="O34" s="586"/>
    </row>
    <row r="35" spans="1:15" ht="13.05" customHeight="1" thickBot="1" x14ac:dyDescent="0.3">
      <c r="A35" s="635" t="s">
        <v>553</v>
      </c>
      <c r="B35" s="589"/>
      <c r="C35" s="590" t="s">
        <v>839</v>
      </c>
      <c r="D35" s="590"/>
      <c r="E35" s="590"/>
      <c r="F35" s="590"/>
      <c r="G35" s="590"/>
      <c r="H35" s="589"/>
      <c r="I35" s="589"/>
      <c r="J35" s="589"/>
      <c r="K35" s="591"/>
      <c r="L35" s="592"/>
      <c r="M35" s="593"/>
      <c r="N35" s="593"/>
      <c r="O35" s="594"/>
    </row>
    <row r="36" spans="1:15" ht="13.05" customHeight="1" thickBot="1" x14ac:dyDescent="0.3">
      <c r="A36" s="635" t="s">
        <v>554</v>
      </c>
      <c r="B36" s="595"/>
      <c r="C36" s="596" t="s">
        <v>840</v>
      </c>
      <c r="D36" s="597"/>
      <c r="E36" s="597"/>
      <c r="F36" s="597"/>
      <c r="G36" s="597"/>
      <c r="H36" s="598"/>
      <c r="I36" s="598"/>
      <c r="J36" s="598"/>
      <c r="K36" s="591"/>
      <c r="L36" s="592"/>
      <c r="M36" s="599"/>
      <c r="N36" s="599"/>
      <c r="O36" s="594"/>
    </row>
    <row r="37" spans="1:15" ht="13.05" customHeight="1" thickBot="1" x14ac:dyDescent="0.3">
      <c r="A37" s="635" t="s">
        <v>555</v>
      </c>
      <c r="B37" s="595"/>
      <c r="C37" s="596"/>
      <c r="D37" s="596"/>
      <c r="E37" s="596"/>
      <c r="F37" s="596"/>
      <c r="G37" s="596"/>
      <c r="H37" s="595"/>
      <c r="I37" s="595"/>
      <c r="J37" s="595"/>
      <c r="K37" s="591"/>
      <c r="L37" s="592"/>
      <c r="M37" s="600"/>
      <c r="N37" s="600"/>
      <c r="O37" s="594"/>
    </row>
    <row r="38" spans="1:15" ht="13.05" customHeight="1" thickBot="1" x14ac:dyDescent="0.3">
      <c r="A38" s="635" t="s">
        <v>841</v>
      </c>
      <c r="B38" s="595"/>
      <c r="C38" s="596"/>
      <c r="D38" s="596"/>
      <c r="E38" s="596"/>
      <c r="F38" s="596"/>
      <c r="G38" s="596"/>
      <c r="H38" s="595"/>
      <c r="I38" s="595"/>
      <c r="J38" s="595"/>
      <c r="K38" s="591"/>
      <c r="L38" s="592"/>
      <c r="M38" s="600"/>
      <c r="N38" s="600"/>
      <c r="O38" s="594"/>
    </row>
    <row r="39" spans="1:15" ht="13.05" customHeight="1" thickBot="1" x14ac:dyDescent="0.3">
      <c r="A39" s="635" t="s">
        <v>842</v>
      </c>
      <c r="B39" s="595"/>
      <c r="C39" s="596"/>
      <c r="D39" s="596"/>
      <c r="E39" s="596"/>
      <c r="F39" s="596"/>
      <c r="G39" s="596"/>
      <c r="H39" s="595"/>
      <c r="I39" s="595"/>
      <c r="J39" s="595"/>
      <c r="K39" s="591"/>
      <c r="L39" s="592"/>
      <c r="M39" s="600"/>
      <c r="N39" s="600"/>
      <c r="O39" s="594"/>
    </row>
    <row r="40" spans="1:15" ht="13.05" customHeight="1" thickBot="1" x14ac:dyDescent="0.3">
      <c r="A40" s="577" t="s">
        <v>530</v>
      </c>
      <c r="B40" s="582" t="s">
        <v>559</v>
      </c>
      <c r="C40" s="582"/>
      <c r="D40" s="582"/>
      <c r="E40" s="582"/>
      <c r="F40" s="582"/>
      <c r="G40" s="582"/>
      <c r="H40" s="582"/>
      <c r="I40" s="582"/>
      <c r="J40" s="582"/>
      <c r="K40" s="583"/>
      <c r="L40" s="583"/>
      <c r="M40" s="584">
        <f>SUM(K41:K43)</f>
        <v>0</v>
      </c>
      <c r="N40" s="585"/>
      <c r="O40" s="586"/>
    </row>
    <row r="41" spans="1:15" ht="13.05" customHeight="1" thickBot="1" x14ac:dyDescent="0.3">
      <c r="A41" s="635" t="s">
        <v>556</v>
      </c>
      <c r="B41" s="589"/>
      <c r="C41" s="590"/>
      <c r="D41" s="590"/>
      <c r="E41" s="590"/>
      <c r="F41" s="590"/>
      <c r="G41" s="590"/>
      <c r="H41" s="589"/>
      <c r="I41" s="589"/>
      <c r="J41" s="589"/>
      <c r="K41" s="591"/>
      <c r="L41" s="592"/>
      <c r="M41" s="593"/>
      <c r="N41" s="593"/>
      <c r="O41" s="594"/>
    </row>
    <row r="42" spans="1:15" ht="13.05" customHeight="1" thickBot="1" x14ac:dyDescent="0.3">
      <c r="A42" s="635" t="s">
        <v>557</v>
      </c>
      <c r="B42" s="595"/>
      <c r="C42" s="596"/>
      <c r="D42" s="597"/>
      <c r="E42" s="597"/>
      <c r="F42" s="597"/>
      <c r="G42" s="597"/>
      <c r="H42" s="598"/>
      <c r="I42" s="598"/>
      <c r="J42" s="598"/>
      <c r="K42" s="591"/>
      <c r="L42" s="592"/>
      <c r="M42" s="599"/>
      <c r="N42" s="599"/>
      <c r="O42" s="594"/>
    </row>
    <row r="43" spans="1:15" ht="13.05" customHeight="1" thickBot="1" x14ac:dyDescent="0.3">
      <c r="A43" s="635" t="s">
        <v>558</v>
      </c>
      <c r="B43" s="595"/>
      <c r="C43" s="596"/>
      <c r="D43" s="596"/>
      <c r="E43" s="596"/>
      <c r="F43" s="596"/>
      <c r="G43" s="596"/>
      <c r="H43" s="595"/>
      <c r="I43" s="595"/>
      <c r="J43" s="595"/>
      <c r="K43" s="591"/>
      <c r="L43" s="592"/>
      <c r="M43" s="600"/>
      <c r="N43" s="600"/>
      <c r="O43" s="594"/>
    </row>
    <row r="44" spans="1:15" ht="13.05" customHeight="1" thickBot="1" x14ac:dyDescent="0.3">
      <c r="A44" s="635"/>
      <c r="B44" s="595"/>
      <c r="C44" s="595"/>
      <c r="D44" s="595"/>
      <c r="E44" s="595"/>
      <c r="F44" s="595"/>
      <c r="G44" s="595"/>
      <c r="H44" s="595"/>
      <c r="I44" s="595"/>
      <c r="J44" s="595"/>
      <c r="K44" s="592"/>
      <c r="L44" s="592"/>
      <c r="M44" s="600"/>
      <c r="N44" s="600"/>
      <c r="O44" s="594"/>
    </row>
    <row r="45" spans="1:15" ht="13.05" customHeight="1" thickBot="1" x14ac:dyDescent="0.3">
      <c r="A45" s="577" t="s">
        <v>531</v>
      </c>
      <c r="B45" s="602" t="s">
        <v>407</v>
      </c>
      <c r="C45" s="582"/>
      <c r="D45" s="582"/>
      <c r="E45" s="582"/>
      <c r="F45" s="582"/>
      <c r="G45" s="582"/>
      <c r="H45" s="674" t="s">
        <v>883</v>
      </c>
      <c r="I45" s="582"/>
      <c r="J45" s="582"/>
      <c r="K45" s="583"/>
      <c r="L45" s="583"/>
      <c r="M45" s="600"/>
      <c r="N45" s="600"/>
      <c r="O45" s="603">
        <f>SUM(M34:M40)</f>
        <v>0</v>
      </c>
    </row>
    <row r="46" spans="1:15" ht="13.05" customHeight="1" x14ac:dyDescent="0.25">
      <c r="A46" s="577"/>
      <c r="B46" s="610"/>
      <c r="C46" s="602"/>
      <c r="D46" s="602"/>
      <c r="E46" s="602"/>
      <c r="F46" s="604"/>
      <c r="G46" s="602"/>
      <c r="H46" s="602"/>
      <c r="I46" s="602"/>
      <c r="J46" s="602"/>
      <c r="K46" s="601"/>
      <c r="L46" s="601"/>
      <c r="M46" s="601"/>
      <c r="N46" s="601"/>
      <c r="O46" s="610"/>
    </row>
    <row r="47" spans="1:15" ht="13.05" customHeight="1" thickBot="1" x14ac:dyDescent="0.3">
      <c r="A47" s="577"/>
      <c r="B47" s="609" t="s">
        <v>408</v>
      </c>
      <c r="C47" s="578"/>
      <c r="D47" s="578"/>
      <c r="E47" s="578"/>
      <c r="F47" s="578"/>
      <c r="G47" s="578"/>
      <c r="H47" s="578"/>
      <c r="I47" s="578"/>
      <c r="J47" s="578"/>
      <c r="K47" s="583"/>
      <c r="L47" s="583"/>
      <c r="M47" s="601"/>
      <c r="N47" s="601"/>
      <c r="O47" s="583"/>
    </row>
    <row r="48" spans="1:15" ht="13.05" customHeight="1" thickBot="1" x14ac:dyDescent="0.3">
      <c r="A48" s="577" t="s">
        <v>532</v>
      </c>
      <c r="B48" s="582" t="s">
        <v>560</v>
      </c>
      <c r="C48" s="582"/>
      <c r="D48" s="582"/>
      <c r="E48" s="582"/>
      <c r="F48" s="582"/>
      <c r="G48" s="582"/>
      <c r="H48" s="582"/>
      <c r="I48" s="582"/>
      <c r="J48" s="582"/>
      <c r="K48" s="583"/>
      <c r="L48" s="583"/>
      <c r="M48" s="584"/>
      <c r="N48" s="585"/>
      <c r="O48" s="586"/>
    </row>
    <row r="49" spans="1:15" ht="13.05" customHeight="1" thickBot="1" x14ac:dyDescent="0.3">
      <c r="A49" s="577" t="s">
        <v>533</v>
      </c>
      <c r="B49" s="582" t="s">
        <v>561</v>
      </c>
      <c r="C49" s="582"/>
      <c r="D49" s="582"/>
      <c r="E49" s="582"/>
      <c r="F49" s="582"/>
      <c r="G49" s="582"/>
      <c r="H49" s="582"/>
      <c r="I49" s="582"/>
      <c r="J49" s="582"/>
      <c r="K49" s="583"/>
      <c r="L49" s="583"/>
      <c r="M49" s="584"/>
      <c r="N49" s="585"/>
      <c r="O49" s="586"/>
    </row>
    <row r="50" spans="1:15" ht="13.05" customHeight="1" thickBot="1" x14ac:dyDescent="0.3">
      <c r="A50" s="577" t="s">
        <v>534</v>
      </c>
      <c r="B50" s="582" t="s">
        <v>843</v>
      </c>
      <c r="C50" s="582"/>
      <c r="D50" s="582"/>
      <c r="E50" s="582"/>
      <c r="F50" s="582"/>
      <c r="G50" s="582"/>
      <c r="H50" s="582"/>
      <c r="I50" s="582"/>
      <c r="J50" s="582"/>
      <c r="K50" s="583"/>
      <c r="L50" s="583"/>
      <c r="M50" s="584">
        <f>SUM(K51:K53)</f>
        <v>0</v>
      </c>
      <c r="N50" s="585"/>
      <c r="O50" s="586"/>
    </row>
    <row r="51" spans="1:15" ht="13.05" customHeight="1" thickBot="1" x14ac:dyDescent="0.3">
      <c r="A51" s="635" t="s">
        <v>844</v>
      </c>
      <c r="B51" s="589"/>
      <c r="C51" s="590" t="s">
        <v>401</v>
      </c>
      <c r="D51" s="590"/>
      <c r="E51" s="590"/>
      <c r="F51" s="590"/>
      <c r="G51" s="590"/>
      <c r="H51" s="589"/>
      <c r="I51" s="589"/>
      <c r="J51" s="589"/>
      <c r="K51" s="591"/>
      <c r="L51" s="592"/>
      <c r="M51" s="593"/>
      <c r="N51" s="593"/>
      <c r="O51" s="594"/>
    </row>
    <row r="52" spans="1:15" ht="13.05" customHeight="1" thickBot="1" x14ac:dyDescent="0.3">
      <c r="A52" s="635" t="s">
        <v>845</v>
      </c>
      <c r="B52" s="595"/>
      <c r="C52" s="596" t="s">
        <v>402</v>
      </c>
      <c r="D52" s="597"/>
      <c r="E52" s="597"/>
      <c r="F52" s="597"/>
      <c r="G52" s="597"/>
      <c r="H52" s="598"/>
      <c r="I52" s="598"/>
      <c r="J52" s="598"/>
      <c r="K52" s="591"/>
      <c r="L52" s="592"/>
      <c r="M52" s="599"/>
      <c r="N52" s="599"/>
      <c r="O52" s="594"/>
    </row>
    <row r="53" spans="1:15" ht="13.05" customHeight="1" thickBot="1" x14ac:dyDescent="0.3">
      <c r="A53" s="635" t="s">
        <v>846</v>
      </c>
      <c r="B53" s="595"/>
      <c r="C53" s="596" t="s">
        <v>403</v>
      </c>
      <c r="D53" s="596"/>
      <c r="E53" s="596"/>
      <c r="F53" s="596"/>
      <c r="G53" s="596"/>
      <c r="H53" s="595"/>
      <c r="I53" s="595"/>
      <c r="J53" s="595"/>
      <c r="K53" s="591"/>
      <c r="L53" s="592"/>
      <c r="M53" s="600"/>
      <c r="N53" s="600"/>
      <c r="O53" s="594"/>
    </row>
    <row r="54" spans="1:15" ht="13.05" customHeight="1" thickBot="1" x14ac:dyDescent="0.3">
      <c r="A54" s="577" t="s">
        <v>535</v>
      </c>
      <c r="B54" s="582" t="s">
        <v>838</v>
      </c>
      <c r="C54" s="582"/>
      <c r="D54" s="582"/>
      <c r="E54" s="582"/>
      <c r="F54" s="582"/>
      <c r="G54" s="582"/>
      <c r="H54" s="582"/>
      <c r="I54" s="582"/>
      <c r="J54" s="582"/>
      <c r="K54" s="583"/>
      <c r="L54" s="583"/>
      <c r="M54" s="584">
        <f>SUM(K55:K59)</f>
        <v>0</v>
      </c>
      <c r="N54" s="585"/>
      <c r="O54" s="586"/>
    </row>
    <row r="55" spans="1:15" ht="13.05" customHeight="1" thickBot="1" x14ac:dyDescent="0.3">
      <c r="A55" s="635" t="s">
        <v>562</v>
      </c>
      <c r="B55" s="582"/>
      <c r="C55" s="590" t="s">
        <v>271</v>
      </c>
      <c r="D55" s="590"/>
      <c r="E55" s="590"/>
      <c r="F55" s="590"/>
      <c r="G55" s="590"/>
      <c r="H55" s="582"/>
      <c r="I55" s="582"/>
      <c r="J55" s="582"/>
      <c r="K55" s="584"/>
      <c r="L55" s="585"/>
      <c r="M55" s="610"/>
      <c r="N55" s="610"/>
      <c r="O55" s="586"/>
    </row>
    <row r="56" spans="1:15" ht="13.05" customHeight="1" thickBot="1" x14ac:dyDescent="0.3">
      <c r="A56" s="635" t="s">
        <v>563</v>
      </c>
      <c r="B56" s="582"/>
      <c r="C56" s="596" t="s">
        <v>839</v>
      </c>
      <c r="D56" s="597"/>
      <c r="E56" s="597"/>
      <c r="F56" s="597"/>
      <c r="G56" s="597"/>
      <c r="H56" s="582"/>
      <c r="I56" s="582"/>
      <c r="J56" s="582"/>
      <c r="K56" s="584"/>
      <c r="L56" s="585"/>
      <c r="M56" s="610"/>
      <c r="N56" s="610"/>
      <c r="O56" s="586"/>
    </row>
    <row r="57" spans="1:15" ht="13.05" customHeight="1" thickBot="1" x14ac:dyDescent="0.3">
      <c r="A57" s="635" t="s">
        <v>564</v>
      </c>
      <c r="B57" s="582"/>
      <c r="C57" s="596" t="s">
        <v>840</v>
      </c>
      <c r="D57" s="596"/>
      <c r="E57" s="596"/>
      <c r="F57" s="596"/>
      <c r="G57" s="596"/>
      <c r="H57" s="582"/>
      <c r="I57" s="582"/>
      <c r="J57" s="582"/>
      <c r="K57" s="584"/>
      <c r="L57" s="585"/>
      <c r="M57" s="610"/>
      <c r="N57" s="610"/>
      <c r="O57" s="586"/>
    </row>
    <row r="58" spans="1:15" ht="13.05" customHeight="1" thickBot="1" x14ac:dyDescent="0.3">
      <c r="A58" s="635" t="s">
        <v>847</v>
      </c>
      <c r="B58" s="582"/>
      <c r="C58" s="590"/>
      <c r="D58" s="590"/>
      <c r="E58" s="590"/>
      <c r="F58" s="590"/>
      <c r="G58" s="590"/>
      <c r="H58" s="582"/>
      <c r="I58" s="582"/>
      <c r="J58" s="582"/>
      <c r="K58" s="584"/>
      <c r="L58" s="585"/>
      <c r="M58" s="610"/>
      <c r="N58" s="610"/>
      <c r="O58" s="586"/>
    </row>
    <row r="59" spans="1:15" ht="13.05" customHeight="1" thickBot="1" x14ac:dyDescent="0.3">
      <c r="A59" s="635" t="s">
        <v>848</v>
      </c>
      <c r="B59" s="582"/>
      <c r="C59" s="596"/>
      <c r="D59" s="597"/>
      <c r="E59" s="597"/>
      <c r="F59" s="597"/>
      <c r="G59" s="597"/>
      <c r="H59" s="582"/>
      <c r="I59" s="582"/>
      <c r="J59" s="582"/>
      <c r="K59" s="584"/>
      <c r="L59" s="585"/>
      <c r="M59" s="610"/>
      <c r="N59" s="610"/>
      <c r="O59" s="586"/>
    </row>
    <row r="60" spans="1:15" ht="13.05" customHeight="1" thickBot="1" x14ac:dyDescent="0.3">
      <c r="A60" s="577" t="s">
        <v>536</v>
      </c>
      <c r="B60" s="582" t="s">
        <v>524</v>
      </c>
      <c r="C60" s="582"/>
      <c r="D60" s="582"/>
      <c r="E60" s="582"/>
      <c r="F60" s="582"/>
      <c r="G60" s="582"/>
      <c r="H60" s="582"/>
      <c r="I60" s="582"/>
      <c r="J60" s="582"/>
      <c r="K60" s="583"/>
      <c r="L60" s="583"/>
      <c r="M60" s="584">
        <f>SUM(K61:K63)</f>
        <v>0</v>
      </c>
      <c r="N60" s="585"/>
      <c r="O60" s="586"/>
    </row>
    <row r="61" spans="1:15" ht="13.05" customHeight="1" thickBot="1" x14ac:dyDescent="0.3">
      <c r="A61" s="635" t="s">
        <v>849</v>
      </c>
      <c r="B61" s="595"/>
      <c r="C61" s="596"/>
      <c r="D61" s="597"/>
      <c r="E61" s="597"/>
      <c r="F61" s="597"/>
      <c r="G61" s="597"/>
      <c r="H61" s="598"/>
      <c r="I61" s="598"/>
      <c r="J61" s="598"/>
      <c r="K61" s="591"/>
      <c r="L61" s="592"/>
      <c r="M61" s="599"/>
      <c r="N61" s="599"/>
      <c r="O61" s="594"/>
    </row>
    <row r="62" spans="1:15" ht="13.05" customHeight="1" thickBot="1" x14ac:dyDescent="0.3">
      <c r="A62" s="635" t="s">
        <v>850</v>
      </c>
      <c r="B62" s="595"/>
      <c r="C62" s="596"/>
      <c r="D62" s="596"/>
      <c r="E62" s="596"/>
      <c r="F62" s="596"/>
      <c r="G62" s="596"/>
      <c r="H62" s="595"/>
      <c r="I62" s="595"/>
      <c r="J62" s="595"/>
      <c r="K62" s="591"/>
      <c r="L62" s="592"/>
      <c r="M62" s="600"/>
      <c r="N62" s="600"/>
      <c r="O62" s="594"/>
    </row>
    <row r="63" spans="1:15" ht="13.05" customHeight="1" thickBot="1" x14ac:dyDescent="0.3">
      <c r="A63" s="635" t="s">
        <v>851</v>
      </c>
      <c r="B63" s="595"/>
      <c r="C63" s="596"/>
      <c r="D63" s="596"/>
      <c r="E63" s="596"/>
      <c r="F63" s="596"/>
      <c r="G63" s="596"/>
      <c r="H63" s="595"/>
      <c r="I63" s="595"/>
      <c r="J63" s="595"/>
      <c r="K63" s="591"/>
      <c r="L63" s="592"/>
      <c r="M63" s="600"/>
      <c r="N63" s="600"/>
      <c r="O63" s="594"/>
    </row>
    <row r="64" spans="1:15" ht="13.05" customHeight="1" thickBot="1" x14ac:dyDescent="0.3">
      <c r="A64" s="577" t="s">
        <v>537</v>
      </c>
      <c r="B64" s="582" t="s">
        <v>568</v>
      </c>
      <c r="C64" s="590"/>
      <c r="D64" s="590"/>
      <c r="E64" s="590"/>
      <c r="F64" s="590"/>
      <c r="G64" s="590"/>
      <c r="H64" s="589"/>
      <c r="I64" s="589"/>
      <c r="J64" s="589"/>
      <c r="K64" s="611"/>
      <c r="L64" s="592"/>
      <c r="M64" s="584">
        <f>SUM(K65:K67)</f>
        <v>0</v>
      </c>
      <c r="N64" s="585"/>
      <c r="O64" s="594"/>
    </row>
    <row r="65" spans="1:15" ht="13.05" customHeight="1" thickBot="1" x14ac:dyDescent="0.3">
      <c r="A65" s="635" t="s">
        <v>565</v>
      </c>
      <c r="B65" s="595"/>
      <c r="C65" s="596"/>
      <c r="D65" s="597"/>
      <c r="E65" s="597"/>
      <c r="F65" s="597"/>
      <c r="G65" s="597"/>
      <c r="H65" s="598"/>
      <c r="I65" s="598"/>
      <c r="J65" s="598"/>
      <c r="K65" s="591"/>
      <c r="L65" s="592"/>
      <c r="M65" s="599"/>
      <c r="N65" s="599"/>
      <c r="O65" s="594"/>
    </row>
    <row r="66" spans="1:15" ht="13.05" customHeight="1" thickBot="1" x14ac:dyDescent="0.3">
      <c r="A66" s="635" t="s">
        <v>566</v>
      </c>
      <c r="B66" s="595"/>
      <c r="C66" s="596"/>
      <c r="D66" s="596"/>
      <c r="E66" s="596"/>
      <c r="F66" s="596"/>
      <c r="G66" s="596"/>
      <c r="H66" s="595"/>
      <c r="I66" s="595"/>
      <c r="J66" s="595"/>
      <c r="K66" s="591"/>
      <c r="L66" s="592"/>
      <c r="M66" s="600"/>
      <c r="N66" s="600"/>
      <c r="O66" s="594"/>
    </row>
    <row r="67" spans="1:15" ht="13.05" customHeight="1" x14ac:dyDescent="0.25">
      <c r="A67" s="635" t="s">
        <v>567</v>
      </c>
      <c r="B67" s="610"/>
      <c r="C67" s="596"/>
      <c r="D67" s="596"/>
      <c r="E67" s="596"/>
      <c r="F67" s="596"/>
      <c r="G67" s="596"/>
      <c r="H67" s="582"/>
      <c r="I67" s="582"/>
      <c r="J67" s="582"/>
      <c r="K67" s="583"/>
      <c r="L67" s="583"/>
      <c r="M67" s="610"/>
      <c r="N67" s="585"/>
      <c r="O67" s="586"/>
    </row>
    <row r="68" spans="1:15" ht="13.05" customHeight="1" thickBot="1" x14ac:dyDescent="0.3">
      <c r="A68" s="635"/>
      <c r="B68" s="610"/>
      <c r="C68" s="595"/>
      <c r="D68" s="595"/>
      <c r="E68" s="595"/>
      <c r="F68" s="595"/>
      <c r="G68" s="595"/>
      <c r="H68" s="582"/>
      <c r="I68" s="582"/>
      <c r="J68" s="582"/>
      <c r="K68" s="583"/>
      <c r="L68" s="583"/>
      <c r="M68" s="610"/>
      <c r="N68" s="585"/>
      <c r="O68" s="586"/>
    </row>
    <row r="69" spans="1:15" ht="13.05" customHeight="1" thickBot="1" x14ac:dyDescent="0.3">
      <c r="A69" s="577" t="s">
        <v>538</v>
      </c>
      <c r="B69" s="612" t="s">
        <v>409</v>
      </c>
      <c r="C69" s="598"/>
      <c r="D69" s="598"/>
      <c r="E69" s="598"/>
      <c r="F69" s="595"/>
      <c r="G69" s="598"/>
      <c r="H69" s="675" t="s">
        <v>884</v>
      </c>
      <c r="I69" s="598"/>
      <c r="J69" s="598"/>
      <c r="K69" s="592"/>
      <c r="L69" s="592"/>
      <c r="M69" s="610"/>
      <c r="N69" s="592"/>
      <c r="O69" s="591">
        <f>SUM(M48:M64)</f>
        <v>0</v>
      </c>
    </row>
    <row r="70" spans="1:15" ht="13.05" customHeight="1" thickBot="1" x14ac:dyDescent="0.3">
      <c r="A70" s="588"/>
      <c r="B70" s="610"/>
      <c r="C70" s="610"/>
      <c r="D70" s="610"/>
      <c r="E70" s="610"/>
      <c r="F70" s="610"/>
      <c r="G70" s="610"/>
      <c r="H70" s="610"/>
      <c r="I70" s="610"/>
      <c r="J70" s="610"/>
      <c r="K70" s="610"/>
      <c r="L70" s="610"/>
      <c r="M70" s="610"/>
      <c r="N70" s="610"/>
      <c r="O70" s="610"/>
    </row>
    <row r="71" spans="1:15" ht="13.05" customHeight="1" thickBot="1" x14ac:dyDescent="0.3">
      <c r="A71" s="613" t="s">
        <v>539</v>
      </c>
      <c r="B71" s="614" t="s">
        <v>855</v>
      </c>
      <c r="C71" s="615"/>
      <c r="D71" s="615"/>
      <c r="E71" s="615"/>
      <c r="F71" s="615"/>
      <c r="G71" s="615"/>
      <c r="H71" s="676" t="s">
        <v>885</v>
      </c>
      <c r="I71" s="615"/>
      <c r="J71" s="615"/>
      <c r="K71" s="616"/>
      <c r="L71" s="616"/>
      <c r="M71" s="617"/>
      <c r="N71" s="617"/>
      <c r="O71" s="618">
        <f>O45+O69</f>
        <v>0</v>
      </c>
    </row>
    <row r="72" spans="1:15" ht="13.05" customHeight="1" x14ac:dyDescent="0.25">
      <c r="A72" s="613"/>
      <c r="B72" s="619"/>
      <c r="C72" s="587"/>
      <c r="D72" s="587"/>
      <c r="E72" s="587"/>
      <c r="F72" s="587"/>
      <c r="G72" s="587"/>
      <c r="H72" s="587"/>
      <c r="I72" s="587"/>
      <c r="J72" s="587"/>
      <c r="K72" s="620"/>
      <c r="L72" s="620"/>
      <c r="M72" s="621"/>
      <c r="N72" s="621"/>
      <c r="O72" s="622"/>
    </row>
    <row r="73" spans="1:15" ht="13.05" customHeight="1" x14ac:dyDescent="0.25">
      <c r="A73" s="613"/>
      <c r="B73" s="581"/>
      <c r="C73" s="581"/>
      <c r="D73" s="581"/>
      <c r="E73" s="581"/>
      <c r="F73" s="581"/>
      <c r="G73" s="581"/>
      <c r="H73" s="581"/>
      <c r="I73" s="581"/>
      <c r="J73" s="581"/>
      <c r="K73" s="601"/>
      <c r="L73" s="601"/>
      <c r="M73" s="601"/>
      <c r="N73" s="601"/>
      <c r="O73" s="623"/>
    </row>
    <row r="74" spans="1:15" ht="13.05" customHeight="1" thickBot="1" x14ac:dyDescent="0.3">
      <c r="A74" s="624"/>
      <c r="B74" s="609" t="s">
        <v>410</v>
      </c>
      <c r="C74" s="578"/>
      <c r="D74" s="578"/>
      <c r="E74" s="578"/>
      <c r="F74" s="578"/>
      <c r="G74" s="578"/>
      <c r="H74" s="578"/>
      <c r="I74" s="578"/>
      <c r="J74" s="578"/>
      <c r="K74" s="583"/>
      <c r="L74" s="583"/>
      <c r="M74" s="601"/>
      <c r="N74" s="601"/>
      <c r="O74" s="583"/>
    </row>
    <row r="75" spans="1:15" ht="13.05" customHeight="1" thickBot="1" x14ac:dyDescent="0.3">
      <c r="A75" s="613" t="s">
        <v>540</v>
      </c>
      <c r="B75" s="582" t="s">
        <v>411</v>
      </c>
      <c r="C75" s="582"/>
      <c r="D75" s="582"/>
      <c r="E75" s="582"/>
      <c r="F75" s="582"/>
      <c r="G75" s="582"/>
      <c r="H75" s="582"/>
      <c r="I75" s="582"/>
      <c r="J75" s="582"/>
      <c r="K75" s="583"/>
      <c r="L75" s="583"/>
      <c r="M75" s="584"/>
      <c r="N75" s="585"/>
      <c r="O75" s="586"/>
    </row>
    <row r="76" spans="1:15" ht="13.05" customHeight="1" thickBot="1" x14ac:dyDescent="0.3">
      <c r="A76" s="625" t="s">
        <v>570</v>
      </c>
      <c r="B76" s="582" t="s">
        <v>888</v>
      </c>
      <c r="C76" s="582"/>
      <c r="D76" s="582"/>
      <c r="E76" s="582"/>
      <c r="F76" s="582"/>
      <c r="G76" s="582"/>
      <c r="H76" s="582"/>
      <c r="I76" s="582"/>
      <c r="J76" s="582"/>
      <c r="K76" s="583"/>
      <c r="L76" s="583"/>
      <c r="M76" s="584"/>
      <c r="N76" s="585"/>
      <c r="O76" s="586"/>
    </row>
    <row r="77" spans="1:15" ht="13.05" customHeight="1" thickBot="1" x14ac:dyDescent="0.3">
      <c r="A77" s="625" t="s">
        <v>571</v>
      </c>
      <c r="B77" s="582" t="s">
        <v>569</v>
      </c>
      <c r="C77" s="582"/>
      <c r="D77" s="582"/>
      <c r="E77" s="582"/>
      <c r="F77" s="582"/>
      <c r="G77" s="582"/>
      <c r="H77" s="582"/>
      <c r="I77" s="582"/>
      <c r="J77" s="582"/>
      <c r="K77" s="583"/>
      <c r="L77" s="583"/>
      <c r="M77" s="584">
        <f>SUM(K78:K80)</f>
        <v>0</v>
      </c>
      <c r="N77" s="585"/>
      <c r="O77" s="586"/>
    </row>
    <row r="78" spans="1:15" ht="13.05" customHeight="1" thickBot="1" x14ac:dyDescent="0.3">
      <c r="A78" s="635" t="s">
        <v>852</v>
      </c>
      <c r="B78" s="595"/>
      <c r="C78" s="626"/>
      <c r="D78" s="627"/>
      <c r="E78" s="627"/>
      <c r="F78" s="627"/>
      <c r="G78" s="627"/>
      <c r="H78" s="598"/>
      <c r="I78" s="598"/>
      <c r="J78" s="598"/>
      <c r="K78" s="591"/>
      <c r="L78" s="592"/>
      <c r="M78" s="599"/>
      <c r="N78" s="599"/>
      <c r="O78" s="594"/>
    </row>
    <row r="79" spans="1:15" ht="13.05" customHeight="1" thickBot="1" x14ac:dyDescent="0.3">
      <c r="A79" s="635" t="s">
        <v>853</v>
      </c>
      <c r="B79" s="595"/>
      <c r="C79" s="596"/>
      <c r="D79" s="596"/>
      <c r="E79" s="596"/>
      <c r="F79" s="596"/>
      <c r="G79" s="596"/>
      <c r="H79" s="595"/>
      <c r="I79" s="595"/>
      <c r="J79" s="595"/>
      <c r="K79" s="591"/>
      <c r="L79" s="592"/>
      <c r="M79" s="600"/>
      <c r="N79" s="600"/>
      <c r="O79" s="594"/>
    </row>
    <row r="80" spans="1:15" ht="13.05" customHeight="1" thickBot="1" x14ac:dyDescent="0.3">
      <c r="A80" s="635" t="s">
        <v>854</v>
      </c>
      <c r="B80" s="595"/>
      <c r="C80" s="596"/>
      <c r="D80" s="596"/>
      <c r="E80" s="596"/>
      <c r="F80" s="596"/>
      <c r="G80" s="596"/>
      <c r="H80" s="595"/>
      <c r="I80" s="595"/>
      <c r="J80" s="595"/>
      <c r="K80" s="591"/>
      <c r="L80" s="592"/>
      <c r="M80" s="600"/>
      <c r="N80" s="600"/>
      <c r="O80" s="594"/>
    </row>
    <row r="81" spans="1:15" ht="13.05" customHeight="1" thickBot="1" x14ac:dyDescent="0.3">
      <c r="A81" s="635"/>
      <c r="B81" s="595"/>
      <c r="C81" s="595"/>
      <c r="D81" s="595"/>
      <c r="E81" s="595"/>
      <c r="F81" s="595"/>
      <c r="G81" s="595"/>
      <c r="H81" s="595"/>
      <c r="I81" s="595"/>
      <c r="J81" s="595"/>
      <c r="K81" s="592"/>
      <c r="L81" s="592"/>
      <c r="M81" s="600"/>
      <c r="N81" s="600"/>
      <c r="O81" s="594"/>
    </row>
    <row r="82" spans="1:15" ht="13.05" customHeight="1" thickBot="1" x14ac:dyDescent="0.3">
      <c r="A82" s="628" t="s">
        <v>572</v>
      </c>
      <c r="B82" s="629" t="s">
        <v>858</v>
      </c>
      <c r="C82" s="630"/>
      <c r="D82" s="630"/>
      <c r="E82" s="630"/>
      <c r="F82" s="630"/>
      <c r="G82" s="630"/>
      <c r="H82" s="677" t="s">
        <v>886</v>
      </c>
      <c r="I82" s="630"/>
      <c r="J82" s="630"/>
      <c r="K82" s="631"/>
      <c r="L82" s="631"/>
      <c r="M82" s="631"/>
      <c r="N82" s="631"/>
      <c r="O82" s="608">
        <f>SUM(M75:M77)</f>
        <v>0</v>
      </c>
    </row>
    <row r="83" spans="1:15" ht="13.05" customHeight="1" thickBot="1" x14ac:dyDescent="0.3">
      <c r="A83" s="624"/>
      <c r="B83" s="581"/>
      <c r="C83" s="581"/>
      <c r="D83" s="581"/>
      <c r="E83" s="581"/>
      <c r="F83" s="581"/>
      <c r="G83" s="581"/>
      <c r="H83" s="581"/>
      <c r="I83" s="581"/>
      <c r="J83" s="581"/>
      <c r="K83" s="601"/>
      <c r="L83" s="601"/>
      <c r="M83" s="601"/>
      <c r="N83" s="601"/>
      <c r="O83" s="623"/>
    </row>
    <row r="84" spans="1:15" ht="13.05" customHeight="1" thickBot="1" x14ac:dyDescent="0.3">
      <c r="A84" s="628" t="s">
        <v>573</v>
      </c>
      <c r="B84" s="632" t="s">
        <v>857</v>
      </c>
      <c r="C84" s="633"/>
      <c r="D84" s="633"/>
      <c r="E84" s="633"/>
      <c r="F84" s="633"/>
      <c r="G84" s="633"/>
      <c r="H84" s="678" t="s">
        <v>887</v>
      </c>
      <c r="I84" s="633"/>
      <c r="J84" s="633"/>
      <c r="K84" s="634"/>
      <c r="L84" s="634"/>
      <c r="M84" s="634"/>
      <c r="N84" s="634"/>
      <c r="O84" s="591">
        <f>O71+O82</f>
        <v>0</v>
      </c>
    </row>
    <row r="85" spans="1:15" x14ac:dyDescent="0.25">
      <c r="A85" s="159"/>
      <c r="B85" s="228"/>
      <c r="C85" s="229"/>
      <c r="D85" s="229"/>
      <c r="E85" s="229"/>
      <c r="F85" s="229"/>
      <c r="G85" s="230"/>
      <c r="H85" s="230"/>
      <c r="I85" s="230"/>
      <c r="J85" s="230"/>
      <c r="K85" s="231"/>
      <c r="L85" s="231"/>
      <c r="M85" s="231"/>
      <c r="N85" s="231"/>
      <c r="O85" s="192"/>
    </row>
    <row r="86" spans="1:15" x14ac:dyDescent="0.25">
      <c r="A86" s="572"/>
    </row>
  </sheetData>
  <protectedRanges>
    <protectedRange sqref="O23:O45 O47:O60 K55:L59 K60:N60 K23:N54 K67:L69 N67:O69 K61:O66 K71:O84 K11:O22" name="Section C"/>
    <protectedRange sqref="F4:L7" name="Main Info"/>
  </protectedRanges>
  <mergeCells count="4">
    <mergeCell ref="F4:I4"/>
    <mergeCell ref="F5:K5"/>
    <mergeCell ref="F7:J7"/>
    <mergeCell ref="A9:O9"/>
  </mergeCells>
  <pageMargins left="0.25" right="0.25" top="0.5" bottom="0.26" header="0.3" footer="0.3"/>
  <pageSetup paperSize="9" scale="84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AG29"/>
  <sheetViews>
    <sheetView showGridLines="0" topLeftCell="A5" zoomScaleNormal="100" zoomScaleSheetLayoutView="88" workbookViewId="0">
      <selection activeCell="L28" sqref="L28"/>
    </sheetView>
  </sheetViews>
  <sheetFormatPr defaultColWidth="8.73046875" defaultRowHeight="9.75" x14ac:dyDescent="0.25"/>
  <cols>
    <col min="1" max="1" width="14.796875" style="56" customWidth="1"/>
    <col min="2" max="2" width="17.06640625" style="56" customWidth="1"/>
    <col min="3" max="3" width="15.59765625" style="110" bestFit="1" customWidth="1"/>
    <col min="4" max="4" width="13.33203125" style="56" customWidth="1"/>
    <col min="5" max="5" width="12.33203125" style="56" customWidth="1"/>
    <col min="6" max="6" width="13.59765625" style="56" customWidth="1"/>
    <col min="7" max="7" width="15.59765625" style="110" customWidth="1"/>
    <col min="8" max="9" width="10.06640625" style="56" customWidth="1"/>
    <col min="10" max="10" width="11.33203125" style="56" customWidth="1"/>
    <col min="11" max="11" width="10.33203125" style="56" customWidth="1"/>
    <col min="12" max="12" width="11.06640625" style="56" customWidth="1"/>
    <col min="13" max="13" width="11" style="42" customWidth="1"/>
    <col min="14" max="14" width="11.06640625" style="42" customWidth="1"/>
    <col min="15" max="16384" width="8.73046875" style="56"/>
  </cols>
  <sheetData>
    <row r="1" spans="1:33" s="522" customFormat="1" x14ac:dyDescent="0.25">
      <c r="A1" s="57" t="s">
        <v>20</v>
      </c>
      <c r="C1" s="525"/>
      <c r="G1" s="525"/>
      <c r="M1" s="544"/>
      <c r="N1" s="544"/>
    </row>
    <row r="2" spans="1:33" s="18" customFormat="1" x14ac:dyDescent="0.25">
      <c r="A2" s="20" t="s">
        <v>755</v>
      </c>
      <c r="B2" s="21"/>
      <c r="C2" s="21"/>
      <c r="D2" s="22"/>
      <c r="E2" s="22"/>
      <c r="F2" s="22"/>
      <c r="G2" s="21"/>
      <c r="H2" s="23"/>
      <c r="I2" s="23"/>
      <c r="J2" s="23"/>
      <c r="K2" s="23"/>
      <c r="L2" s="23"/>
      <c r="M2" s="41"/>
      <c r="N2" s="41"/>
      <c r="O2" s="23"/>
      <c r="P2" s="23"/>
      <c r="Q2" s="23"/>
      <c r="R2" s="23"/>
      <c r="S2" s="23"/>
      <c r="T2" s="23"/>
      <c r="U2" s="23"/>
      <c r="V2" s="23"/>
      <c r="W2" s="23"/>
      <c r="X2" s="23"/>
      <c r="Y2" s="24"/>
      <c r="Z2" s="17"/>
      <c r="AA2" s="17"/>
      <c r="AB2" s="17"/>
      <c r="AC2" s="17"/>
      <c r="AD2" s="17"/>
      <c r="AE2" s="17"/>
      <c r="AF2" s="17"/>
      <c r="AG2" s="25"/>
    </row>
    <row r="3" spans="1:33" s="18" customFormat="1" x14ac:dyDescent="0.25">
      <c r="A3" s="22"/>
      <c r="B3" s="21"/>
      <c r="C3" s="21"/>
      <c r="D3" s="22"/>
      <c r="E3" s="22"/>
      <c r="F3" s="22"/>
      <c r="G3" s="21"/>
      <c r="H3" s="30"/>
      <c r="I3" s="30"/>
      <c r="J3" s="30"/>
      <c r="K3" s="23"/>
      <c r="L3" s="23"/>
      <c r="M3" s="41"/>
      <c r="N3" s="41"/>
      <c r="O3" s="23"/>
      <c r="P3" s="23"/>
      <c r="Q3" s="23"/>
      <c r="R3" s="23"/>
      <c r="S3" s="23"/>
      <c r="T3" s="23"/>
      <c r="U3" s="23"/>
      <c r="V3" s="23"/>
      <c r="W3" s="23"/>
      <c r="X3" s="23"/>
      <c r="Y3" s="24"/>
      <c r="Z3" s="17"/>
      <c r="AA3" s="17"/>
      <c r="AB3" s="17"/>
      <c r="AC3" s="17"/>
      <c r="AD3" s="17"/>
      <c r="AE3" s="17"/>
      <c r="AF3" s="17"/>
      <c r="AG3" s="25"/>
    </row>
    <row r="4" spans="1:33" s="18" customFormat="1" x14ac:dyDescent="0.25">
      <c r="A4" s="20" t="s">
        <v>19</v>
      </c>
      <c r="B4" s="10" t="s">
        <v>613</v>
      </c>
      <c r="C4" s="111"/>
      <c r="E4" s="10"/>
      <c r="F4" s="22"/>
      <c r="G4" s="21"/>
      <c r="H4" s="31"/>
      <c r="I4" s="31"/>
      <c r="J4" s="31"/>
      <c r="K4" s="27"/>
      <c r="L4" s="27"/>
      <c r="M4" s="41"/>
      <c r="N4" s="41"/>
      <c r="O4" s="27"/>
      <c r="P4" s="27"/>
      <c r="Q4" s="27"/>
      <c r="R4" s="27"/>
      <c r="S4" s="27"/>
      <c r="T4" s="27"/>
      <c r="U4" s="27"/>
      <c r="V4" s="27"/>
      <c r="W4" s="27"/>
      <c r="X4" s="27"/>
      <c r="Y4" s="16"/>
      <c r="Z4" s="16"/>
      <c r="AA4" s="16"/>
      <c r="AB4" s="16"/>
      <c r="AC4" s="16"/>
      <c r="AD4" s="16"/>
      <c r="AE4" s="16"/>
      <c r="AF4" s="16"/>
      <c r="AG4" s="28"/>
    </row>
    <row r="5" spans="1:33" s="18" customFormat="1" x14ac:dyDescent="0.25">
      <c r="A5" s="20" t="s">
        <v>27</v>
      </c>
      <c r="B5" s="11" t="s">
        <v>251</v>
      </c>
      <c r="C5" s="133"/>
      <c r="E5" s="11"/>
      <c r="F5" s="22"/>
      <c r="G5" s="21"/>
      <c r="H5" s="32"/>
      <c r="I5" s="32"/>
      <c r="J5" s="32"/>
      <c r="K5" s="29"/>
      <c r="L5" s="29"/>
      <c r="M5" s="42"/>
      <c r="N5" s="42"/>
      <c r="O5" s="29"/>
      <c r="P5" s="29"/>
      <c r="Q5" s="29"/>
      <c r="R5" s="29"/>
      <c r="S5" s="29"/>
      <c r="T5" s="29"/>
      <c r="U5" s="29"/>
      <c r="V5" s="29"/>
      <c r="W5" s="29"/>
      <c r="X5" s="29"/>
      <c r="Y5" s="16"/>
      <c r="Z5" s="16"/>
      <c r="AA5" s="16"/>
      <c r="AB5" s="16"/>
      <c r="AC5" s="16"/>
      <c r="AD5" s="16"/>
      <c r="AE5" s="16"/>
      <c r="AF5" s="17"/>
    </row>
    <row r="6" spans="1:33" s="18" customFormat="1" x14ac:dyDescent="0.25">
      <c r="A6" s="20"/>
      <c r="B6" s="11"/>
      <c r="C6" s="133"/>
      <c r="E6" s="11"/>
      <c r="F6" s="22"/>
      <c r="G6" s="21"/>
      <c r="H6" s="32"/>
      <c r="I6" s="32"/>
      <c r="J6" s="32"/>
      <c r="K6" s="29"/>
      <c r="L6" s="29"/>
      <c r="M6" s="42"/>
      <c r="N6" s="42"/>
      <c r="O6" s="29"/>
      <c r="P6" s="29"/>
      <c r="Q6" s="29"/>
      <c r="R6" s="29"/>
      <c r="S6" s="29"/>
      <c r="T6" s="29"/>
      <c r="U6" s="29"/>
      <c r="V6" s="29"/>
      <c r="W6" s="29"/>
      <c r="X6" s="29"/>
      <c r="Y6" s="16"/>
      <c r="Z6" s="16"/>
      <c r="AA6" s="16"/>
      <c r="AB6" s="16"/>
      <c r="AC6" s="16"/>
      <c r="AD6" s="16"/>
      <c r="AE6" s="16"/>
      <c r="AF6" s="17"/>
    </row>
    <row r="7" spans="1:33" ht="44.55" customHeight="1" x14ac:dyDescent="0.25">
      <c r="A7" s="546" t="s">
        <v>203</v>
      </c>
      <c r="B7" s="546" t="s">
        <v>206</v>
      </c>
      <c r="C7" s="547" t="s">
        <v>270</v>
      </c>
      <c r="D7" s="547" t="s">
        <v>290</v>
      </c>
      <c r="E7" s="546" t="s">
        <v>204</v>
      </c>
      <c r="F7" s="546" t="s">
        <v>475</v>
      </c>
      <c r="G7" s="547" t="s">
        <v>232</v>
      </c>
      <c r="H7" s="547" t="s">
        <v>700</v>
      </c>
      <c r="I7" s="547" t="s">
        <v>701</v>
      </c>
      <c r="J7" s="549" t="s">
        <v>756</v>
      </c>
      <c r="K7" s="546" t="s">
        <v>803</v>
      </c>
      <c r="L7" s="546" t="s">
        <v>804</v>
      </c>
      <c r="M7" s="561" t="s">
        <v>795</v>
      </c>
      <c r="N7" s="561" t="s">
        <v>796</v>
      </c>
    </row>
    <row r="8" spans="1:33" ht="22.05" customHeight="1" x14ac:dyDescent="0.25">
      <c r="A8" s="812" t="s">
        <v>207</v>
      </c>
      <c r="B8" s="812" t="s">
        <v>157</v>
      </c>
      <c r="C8" s="711" t="s">
        <v>833</v>
      </c>
      <c r="D8" s="713" t="s">
        <v>302</v>
      </c>
      <c r="E8" s="812" t="s">
        <v>237</v>
      </c>
      <c r="F8" s="812" t="s">
        <v>114</v>
      </c>
      <c r="G8" s="713" t="s">
        <v>291</v>
      </c>
      <c r="H8" s="813">
        <v>43221</v>
      </c>
      <c r="I8" s="813">
        <v>43465</v>
      </c>
      <c r="J8" s="712">
        <v>7</v>
      </c>
      <c r="K8" s="814">
        <v>500</v>
      </c>
      <c r="L8" s="814">
        <v>3500</v>
      </c>
      <c r="M8" s="759">
        <v>3500</v>
      </c>
      <c r="N8" s="759"/>
    </row>
    <row r="9" spans="1:33" ht="22.05" customHeight="1" x14ac:dyDescent="0.25">
      <c r="A9" s="812" t="s">
        <v>90</v>
      </c>
      <c r="B9" s="812" t="s">
        <v>205</v>
      </c>
      <c r="C9" s="711" t="s">
        <v>833</v>
      </c>
      <c r="D9" s="713" t="s">
        <v>303</v>
      </c>
      <c r="E9" s="812" t="s">
        <v>304</v>
      </c>
      <c r="F9" s="812" t="s">
        <v>114</v>
      </c>
      <c r="G9" s="713" t="s">
        <v>834</v>
      </c>
      <c r="H9" s="813">
        <v>43101</v>
      </c>
      <c r="I9" s="813">
        <v>43465</v>
      </c>
      <c r="J9" s="712">
        <v>12</v>
      </c>
      <c r="K9" s="814">
        <v>250</v>
      </c>
      <c r="L9" s="814">
        <v>3000</v>
      </c>
      <c r="M9" s="759">
        <v>3000</v>
      </c>
      <c r="N9" s="759"/>
    </row>
    <row r="10" spans="1:33" ht="22.05" customHeight="1" x14ac:dyDescent="0.25">
      <c r="A10" s="812" t="s">
        <v>757</v>
      </c>
      <c r="B10" s="812" t="s">
        <v>758</v>
      </c>
      <c r="C10" s="713" t="s">
        <v>759</v>
      </c>
      <c r="D10" s="812"/>
      <c r="E10" s="812" t="s">
        <v>760</v>
      </c>
      <c r="F10" s="812" t="s">
        <v>278</v>
      </c>
      <c r="G10" s="713" t="s">
        <v>118</v>
      </c>
      <c r="H10" s="813">
        <v>43101</v>
      </c>
      <c r="I10" s="813">
        <v>43465</v>
      </c>
      <c r="J10" s="712">
        <v>12</v>
      </c>
      <c r="K10" s="814">
        <v>50</v>
      </c>
      <c r="L10" s="814">
        <v>600</v>
      </c>
      <c r="M10" s="759"/>
      <c r="N10" s="759">
        <v>600</v>
      </c>
    </row>
    <row r="11" spans="1:33" ht="22.05" customHeight="1" x14ac:dyDescent="0.25">
      <c r="A11" s="553"/>
      <c r="B11" s="553"/>
      <c r="C11" s="556"/>
      <c r="D11" s="553"/>
      <c r="E11" s="553"/>
      <c r="F11" s="553"/>
      <c r="G11" s="556"/>
      <c r="H11" s="557"/>
      <c r="I11" s="557"/>
      <c r="J11" s="556"/>
      <c r="K11" s="554"/>
      <c r="L11" s="554"/>
      <c r="M11" s="552"/>
      <c r="N11" s="552"/>
    </row>
    <row r="12" spans="1:33" ht="22.05" customHeight="1" x14ac:dyDescent="0.25">
      <c r="A12" s="85"/>
      <c r="B12" s="85"/>
      <c r="C12" s="129"/>
      <c r="D12" s="85"/>
      <c r="E12" s="85"/>
      <c r="F12" s="85"/>
      <c r="G12" s="129"/>
      <c r="H12" s="129"/>
      <c r="I12" s="129"/>
      <c r="J12" s="129"/>
      <c r="K12" s="88"/>
      <c r="L12" s="88"/>
      <c r="M12" s="46"/>
      <c r="N12" s="46"/>
    </row>
    <row r="13" spans="1:33" s="522" customFormat="1" ht="22.05" customHeight="1" x14ac:dyDescent="0.25">
      <c r="A13" s="85"/>
      <c r="B13" s="85"/>
      <c r="C13" s="526"/>
      <c r="D13" s="85"/>
      <c r="E13" s="85"/>
      <c r="F13" s="85"/>
      <c r="G13" s="526"/>
      <c r="H13" s="526"/>
      <c r="I13" s="526"/>
      <c r="J13" s="526"/>
      <c r="K13" s="88"/>
      <c r="L13" s="88"/>
      <c r="M13" s="552"/>
      <c r="N13" s="552"/>
    </row>
    <row r="14" spans="1:33" s="522" customFormat="1" ht="22.05" customHeight="1" x14ac:dyDescent="0.25">
      <c r="A14" s="85"/>
      <c r="B14" s="85"/>
      <c r="C14" s="526"/>
      <c r="D14" s="85"/>
      <c r="E14" s="85"/>
      <c r="F14" s="85"/>
      <c r="G14" s="526"/>
      <c r="H14" s="526"/>
      <c r="I14" s="526"/>
      <c r="J14" s="526"/>
      <c r="K14" s="88"/>
      <c r="L14" s="88"/>
      <c r="M14" s="552"/>
      <c r="N14" s="552"/>
    </row>
    <row r="15" spans="1:33" s="522" customFormat="1" ht="22.05" customHeight="1" x14ac:dyDescent="0.25">
      <c r="A15" s="85"/>
      <c r="B15" s="85"/>
      <c r="C15" s="526"/>
      <c r="D15" s="85"/>
      <c r="E15" s="85"/>
      <c r="F15" s="85"/>
      <c r="G15" s="526"/>
      <c r="H15" s="526"/>
      <c r="I15" s="526"/>
      <c r="J15" s="526"/>
      <c r="K15" s="88"/>
      <c r="L15" s="88"/>
      <c r="M15" s="552"/>
      <c r="N15" s="552"/>
    </row>
    <row r="16" spans="1:33" s="522" customFormat="1" ht="22.05" customHeight="1" x14ac:dyDescent="0.25">
      <c r="A16" s="85"/>
      <c r="B16" s="85"/>
      <c r="C16" s="526"/>
      <c r="D16" s="85"/>
      <c r="E16" s="85"/>
      <c r="F16" s="85"/>
      <c r="G16" s="526"/>
      <c r="H16" s="526"/>
      <c r="I16" s="526"/>
      <c r="J16" s="526"/>
      <c r="K16" s="88"/>
      <c r="L16" s="88"/>
      <c r="M16" s="552"/>
      <c r="N16" s="552"/>
    </row>
    <row r="17" spans="1:14" ht="22.05" customHeight="1" x14ac:dyDescent="0.25">
      <c r="A17" s="85"/>
      <c r="B17" s="85"/>
      <c r="C17" s="129"/>
      <c r="D17" s="85"/>
      <c r="E17" s="85"/>
      <c r="F17" s="85"/>
      <c r="G17" s="129"/>
      <c r="H17" s="129"/>
      <c r="I17" s="129"/>
      <c r="J17" s="129"/>
      <c r="K17" s="88"/>
      <c r="L17" s="88"/>
      <c r="M17" s="46"/>
      <c r="N17" s="46"/>
    </row>
    <row r="18" spans="1:14" s="522" customFormat="1" ht="22.05" customHeight="1" x14ac:dyDescent="0.25">
      <c r="A18" s="85"/>
      <c r="B18" s="85"/>
      <c r="C18" s="526"/>
      <c r="D18" s="85"/>
      <c r="E18" s="85"/>
      <c r="F18" s="85"/>
      <c r="G18" s="526"/>
      <c r="H18" s="526"/>
      <c r="I18" s="526"/>
      <c r="J18" s="526"/>
      <c r="K18" s="88"/>
      <c r="L18" s="88"/>
      <c r="M18" s="552"/>
      <c r="N18" s="552"/>
    </row>
    <row r="19" spans="1:14" s="522" customFormat="1" ht="22.05" customHeight="1" x14ac:dyDescent="0.25">
      <c r="A19" s="85"/>
      <c r="B19" s="85"/>
      <c r="C19" s="526"/>
      <c r="D19" s="85"/>
      <c r="E19" s="85"/>
      <c r="F19" s="85"/>
      <c r="G19" s="526"/>
      <c r="H19" s="526"/>
      <c r="I19" s="526"/>
      <c r="J19" s="526"/>
      <c r="K19" s="88"/>
      <c r="L19" s="88"/>
      <c r="M19" s="552"/>
      <c r="N19" s="552"/>
    </row>
    <row r="20" spans="1:14" ht="22.05" customHeight="1" x14ac:dyDescent="0.25">
      <c r="A20" s="85"/>
      <c r="B20" s="85"/>
      <c r="C20" s="129"/>
      <c r="D20" s="85"/>
      <c r="E20" s="85"/>
      <c r="F20" s="85"/>
      <c r="G20" s="129"/>
      <c r="H20" s="129"/>
      <c r="I20" s="129"/>
      <c r="J20" s="129"/>
      <c r="K20" s="88"/>
      <c r="L20" s="88"/>
      <c r="M20" s="46"/>
      <c r="N20" s="46"/>
    </row>
    <row r="21" spans="1:14" ht="22.05" customHeight="1" x14ac:dyDescent="0.25">
      <c r="A21" s="85"/>
      <c r="B21" s="85"/>
      <c r="C21" s="129"/>
      <c r="D21" s="85"/>
      <c r="E21" s="85"/>
      <c r="F21" s="85"/>
      <c r="G21" s="129"/>
      <c r="H21" s="129"/>
      <c r="I21" s="129"/>
      <c r="J21" s="129"/>
      <c r="K21" s="88"/>
      <c r="L21" s="88"/>
      <c r="M21" s="46"/>
      <c r="N21" s="46"/>
    </row>
    <row r="22" spans="1:14" ht="22.05" customHeight="1" x14ac:dyDescent="0.25">
      <c r="A22" s="85"/>
      <c r="B22" s="85"/>
      <c r="C22" s="129"/>
      <c r="D22" s="85"/>
      <c r="E22" s="85"/>
      <c r="F22" s="85"/>
      <c r="G22" s="129"/>
      <c r="H22" s="129"/>
      <c r="I22" s="129"/>
      <c r="J22" s="129"/>
      <c r="K22" s="88"/>
      <c r="L22" s="88"/>
      <c r="M22" s="46"/>
      <c r="N22" s="46"/>
    </row>
    <row r="23" spans="1:14" ht="22.05" customHeight="1" x14ac:dyDescent="0.25">
      <c r="A23" s="85"/>
      <c r="B23" s="85"/>
      <c r="C23" s="129"/>
      <c r="D23" s="85"/>
      <c r="E23" s="85"/>
      <c r="F23" s="85"/>
      <c r="G23" s="129"/>
      <c r="H23" s="129"/>
      <c r="I23" s="129"/>
      <c r="J23" s="129"/>
      <c r="K23" s="88"/>
      <c r="L23" s="88"/>
      <c r="M23" s="46"/>
      <c r="N23" s="46"/>
    </row>
    <row r="24" spans="1:14" ht="22.05" customHeight="1" x14ac:dyDescent="0.25">
      <c r="A24" s="85"/>
      <c r="B24" s="85"/>
      <c r="C24" s="129"/>
      <c r="D24" s="85"/>
      <c r="E24" s="85"/>
      <c r="F24" s="85"/>
      <c r="G24" s="129"/>
      <c r="H24" s="129"/>
      <c r="I24" s="129"/>
      <c r="J24" s="129"/>
      <c r="K24" s="88"/>
      <c r="L24" s="88"/>
      <c r="M24" s="46"/>
      <c r="N24" s="46"/>
    </row>
    <row r="25" spans="1:14" ht="22.05" customHeight="1" x14ac:dyDescent="0.25">
      <c r="A25" s="85"/>
      <c r="B25" s="85"/>
      <c r="C25" s="129"/>
      <c r="D25" s="85"/>
      <c r="E25" s="85"/>
      <c r="F25" s="85"/>
      <c r="G25" s="129"/>
      <c r="H25" s="129"/>
      <c r="I25" s="129"/>
      <c r="J25" s="129"/>
      <c r="K25" s="88"/>
      <c r="L25" s="88"/>
      <c r="M25" s="46"/>
      <c r="N25" s="46"/>
    </row>
    <row r="26" spans="1:14" ht="22.05" customHeight="1" x14ac:dyDescent="0.25">
      <c r="A26" s="85"/>
      <c r="B26" s="85"/>
      <c r="C26" s="526"/>
      <c r="D26" s="85"/>
      <c r="E26" s="85"/>
      <c r="F26" s="85"/>
      <c r="G26" s="526"/>
      <c r="H26" s="526"/>
      <c r="I26" s="526"/>
      <c r="J26" s="526"/>
      <c r="K26" s="88"/>
      <c r="L26" s="88"/>
      <c r="M26" s="552"/>
      <c r="N26" s="552"/>
    </row>
    <row r="27" spans="1:14" ht="22.05" customHeight="1" x14ac:dyDescent="0.25">
      <c r="A27" s="85"/>
      <c r="B27" s="85"/>
      <c r="C27" s="526"/>
      <c r="D27" s="85"/>
      <c r="E27" s="85"/>
      <c r="F27" s="85"/>
      <c r="G27" s="526"/>
      <c r="H27" s="526"/>
      <c r="I27" s="526"/>
      <c r="J27" s="526"/>
      <c r="K27" s="88"/>
      <c r="L27" s="825"/>
      <c r="M27" s="552"/>
      <c r="N27" s="552"/>
    </row>
    <row r="28" spans="1:14" s="68" customFormat="1" ht="22.05" customHeight="1" x14ac:dyDescent="0.25">
      <c r="C28" s="70"/>
      <c r="G28" s="70"/>
      <c r="H28" s="70"/>
      <c r="I28" s="70"/>
      <c r="J28" s="70"/>
      <c r="K28" s="826"/>
      <c r="L28" s="88">
        <f>SUM(L8:L27)</f>
        <v>7100</v>
      </c>
      <c r="M28" s="77"/>
      <c r="N28" s="77"/>
    </row>
    <row r="29" spans="1:14" x14ac:dyDescent="0.25">
      <c r="A29" s="871"/>
      <c r="B29" s="871"/>
      <c r="C29" s="871"/>
      <c r="H29" s="110"/>
      <c r="I29" s="110"/>
      <c r="J29" s="110"/>
      <c r="L29" s="519" t="s">
        <v>259</v>
      </c>
    </row>
  </sheetData>
  <mergeCells count="1">
    <mergeCell ref="A29:C29"/>
  </mergeCells>
  <pageMargins left="0.25" right="0.25" top="0.5" bottom="0.26" header="0.3" footer="0.3"/>
  <pageSetup paperSize="9" scale="79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AK25"/>
  <sheetViews>
    <sheetView showGridLines="0" zoomScaleNormal="100" zoomScaleSheetLayoutView="70" workbookViewId="0">
      <selection activeCell="H92" sqref="H92"/>
    </sheetView>
  </sheetViews>
  <sheetFormatPr defaultColWidth="8.73046875" defaultRowHeight="9.75" x14ac:dyDescent="0.25"/>
  <cols>
    <col min="1" max="1" width="15.06640625" style="110" customWidth="1"/>
    <col min="2" max="2" width="14.06640625" style="110" customWidth="1"/>
    <col min="3" max="4" width="12.796875" style="110" customWidth="1"/>
    <col min="5" max="5" width="11.59765625" style="110" customWidth="1"/>
    <col min="6" max="6" width="17.06640625" style="110" customWidth="1"/>
    <col min="7" max="9" width="11.59765625" style="110" customWidth="1"/>
    <col min="10" max="15" width="14.265625" style="110" customWidth="1"/>
    <col min="16" max="16" width="21.33203125" style="110" customWidth="1"/>
    <col min="17" max="19" width="8.73046875" style="110"/>
    <col min="20" max="16384" width="8.73046875" style="56"/>
  </cols>
  <sheetData>
    <row r="1" spans="1:37" s="522" customFormat="1" x14ac:dyDescent="0.25">
      <c r="A1" s="57" t="s">
        <v>20</v>
      </c>
      <c r="B1" s="525"/>
      <c r="C1" s="525"/>
      <c r="D1" s="525"/>
      <c r="E1" s="525"/>
      <c r="F1" s="525"/>
      <c r="G1" s="525"/>
      <c r="H1" s="525"/>
      <c r="I1" s="525"/>
      <c r="J1" s="525"/>
      <c r="K1" s="525"/>
      <c r="L1" s="525"/>
      <c r="M1" s="525"/>
      <c r="N1" s="525"/>
      <c r="O1" s="525"/>
      <c r="P1" s="525"/>
      <c r="Q1" s="525"/>
      <c r="R1" s="525"/>
      <c r="S1" s="525"/>
    </row>
    <row r="2" spans="1:37" s="18" customFormat="1" x14ac:dyDescent="0.25">
      <c r="A2" s="20" t="s">
        <v>761</v>
      </c>
      <c r="B2" s="21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30"/>
      <c r="Q2" s="30"/>
      <c r="R2" s="30"/>
      <c r="S2" s="30"/>
      <c r="T2" s="23"/>
      <c r="U2" s="23"/>
      <c r="V2" s="23"/>
      <c r="W2" s="23"/>
      <c r="X2" s="23"/>
      <c r="Y2" s="23"/>
      <c r="Z2" s="23"/>
      <c r="AA2" s="23"/>
      <c r="AB2" s="23"/>
      <c r="AC2" s="24"/>
      <c r="AD2" s="17"/>
      <c r="AE2" s="17"/>
      <c r="AF2" s="17"/>
      <c r="AG2" s="17"/>
      <c r="AH2" s="17"/>
      <c r="AI2" s="17"/>
      <c r="AJ2" s="17"/>
      <c r="AK2" s="25"/>
    </row>
    <row r="3" spans="1:37" s="18" customFormat="1" x14ac:dyDescent="0.25">
      <c r="A3" s="22"/>
      <c r="B3" s="21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30"/>
      <c r="Q3" s="30"/>
      <c r="R3" s="30"/>
      <c r="S3" s="30"/>
      <c r="T3" s="23"/>
      <c r="U3" s="23"/>
      <c r="V3" s="23"/>
      <c r="W3" s="23"/>
      <c r="X3" s="23"/>
      <c r="Y3" s="23"/>
      <c r="Z3" s="23"/>
      <c r="AA3" s="23"/>
      <c r="AB3" s="23"/>
      <c r="AC3" s="24"/>
      <c r="AD3" s="17"/>
      <c r="AE3" s="17"/>
      <c r="AF3" s="17"/>
      <c r="AG3" s="17"/>
      <c r="AH3" s="17"/>
      <c r="AI3" s="17"/>
      <c r="AJ3" s="17"/>
      <c r="AK3" s="25"/>
    </row>
    <row r="4" spans="1:37" s="18" customFormat="1" x14ac:dyDescent="0.25">
      <c r="A4" s="20" t="s">
        <v>19</v>
      </c>
      <c r="B4" s="111" t="s">
        <v>613</v>
      </c>
      <c r="E4" s="111"/>
      <c r="F4" s="22"/>
      <c r="G4" s="111"/>
      <c r="H4" s="111"/>
      <c r="I4" s="111"/>
      <c r="J4" s="22"/>
      <c r="K4" s="22"/>
      <c r="L4" s="22"/>
      <c r="M4" s="22"/>
      <c r="N4" s="22"/>
      <c r="O4" s="22"/>
      <c r="P4" s="31"/>
      <c r="Q4" s="31"/>
      <c r="R4" s="31"/>
      <c r="S4" s="31"/>
      <c r="T4" s="27"/>
      <c r="U4" s="27"/>
      <c r="V4" s="27"/>
      <c r="W4" s="27"/>
      <c r="X4" s="27"/>
      <c r="Y4" s="27"/>
      <c r="Z4" s="27"/>
      <c r="AA4" s="27"/>
      <c r="AB4" s="27"/>
      <c r="AC4" s="16"/>
      <c r="AD4" s="16"/>
      <c r="AE4" s="16"/>
      <c r="AF4" s="16"/>
      <c r="AG4" s="16"/>
      <c r="AH4" s="16"/>
      <c r="AI4" s="16"/>
      <c r="AJ4" s="16"/>
      <c r="AK4" s="28"/>
    </row>
    <row r="5" spans="1:37" s="18" customFormat="1" x14ac:dyDescent="0.25">
      <c r="A5" s="20" t="s">
        <v>27</v>
      </c>
      <c r="B5" s="133" t="s">
        <v>251</v>
      </c>
      <c r="E5" s="133"/>
      <c r="F5" s="22"/>
      <c r="G5" s="133"/>
      <c r="H5" s="133"/>
      <c r="I5" s="133"/>
      <c r="J5" s="22"/>
      <c r="K5" s="22"/>
      <c r="L5" s="22"/>
      <c r="M5" s="22"/>
      <c r="N5" s="22"/>
      <c r="O5" s="22"/>
      <c r="P5" s="32"/>
      <c r="Q5" s="32"/>
      <c r="R5" s="32"/>
      <c r="S5" s="32"/>
      <c r="T5" s="29"/>
      <c r="U5" s="29"/>
      <c r="V5" s="29"/>
      <c r="W5" s="29"/>
      <c r="X5" s="29"/>
      <c r="Y5" s="29"/>
      <c r="Z5" s="29"/>
      <c r="AA5" s="29"/>
      <c r="AB5" s="29"/>
      <c r="AC5" s="16"/>
      <c r="AD5" s="16"/>
      <c r="AE5" s="16"/>
      <c r="AF5" s="16"/>
      <c r="AG5" s="16"/>
      <c r="AH5" s="16"/>
      <c r="AI5" s="16"/>
      <c r="AJ5" s="17"/>
    </row>
    <row r="6" spans="1:37" ht="12.75" customHeight="1" x14ac:dyDescent="0.25">
      <c r="N6" s="114"/>
      <c r="O6" s="114"/>
    </row>
    <row r="7" spans="1:37" ht="63.5" customHeight="1" x14ac:dyDescent="0.25">
      <c r="A7" s="532" t="s">
        <v>252</v>
      </c>
      <c r="B7" s="532" t="s">
        <v>209</v>
      </c>
      <c r="C7" s="532" t="s">
        <v>702</v>
      </c>
      <c r="D7" s="339" t="s">
        <v>703</v>
      </c>
      <c r="E7" s="532" t="s">
        <v>805</v>
      </c>
      <c r="F7" s="532" t="s">
        <v>3</v>
      </c>
      <c r="G7" s="532" t="s">
        <v>806</v>
      </c>
      <c r="H7" s="532" t="s">
        <v>807</v>
      </c>
      <c r="I7" s="532" t="s">
        <v>208</v>
      </c>
      <c r="J7" s="532" t="s">
        <v>808</v>
      </c>
      <c r="K7" s="532" t="s">
        <v>809</v>
      </c>
      <c r="L7" s="532" t="s">
        <v>810</v>
      </c>
      <c r="M7" s="338" t="s">
        <v>811</v>
      </c>
      <c r="N7" s="532" t="s">
        <v>813</v>
      </c>
      <c r="O7" s="532" t="s">
        <v>812</v>
      </c>
    </row>
    <row r="8" spans="1:37" ht="28.05" customHeight="1" x14ac:dyDescent="0.25">
      <c r="A8" s="872" t="s">
        <v>293</v>
      </c>
      <c r="B8" s="875" t="s">
        <v>210</v>
      </c>
      <c r="C8" s="878">
        <v>41852</v>
      </c>
      <c r="D8" s="875" t="s">
        <v>272</v>
      </c>
      <c r="E8" s="815">
        <v>100000</v>
      </c>
      <c r="F8" s="700" t="s">
        <v>211</v>
      </c>
      <c r="G8" s="816">
        <f>E8</f>
        <v>100000</v>
      </c>
      <c r="H8" s="816"/>
      <c r="I8" s="882">
        <v>0.05</v>
      </c>
      <c r="J8" s="881">
        <v>25000</v>
      </c>
      <c r="K8" s="816">
        <f>100000/350000*J8</f>
        <v>7142.8571428571422</v>
      </c>
      <c r="L8" s="816">
        <v>0</v>
      </c>
      <c r="M8" s="815"/>
      <c r="N8" s="815"/>
      <c r="O8" s="815">
        <f>M8-N8</f>
        <v>0</v>
      </c>
      <c r="P8" s="135"/>
    </row>
    <row r="9" spans="1:37" ht="28.05" customHeight="1" x14ac:dyDescent="0.25">
      <c r="A9" s="873"/>
      <c r="B9" s="876"/>
      <c r="C9" s="879"/>
      <c r="D9" s="876"/>
      <c r="E9" s="815">
        <v>200000</v>
      </c>
      <c r="F9" s="700" t="s">
        <v>212</v>
      </c>
      <c r="G9" s="816">
        <f>E9</f>
        <v>200000</v>
      </c>
      <c r="H9" s="816"/>
      <c r="I9" s="882"/>
      <c r="J9" s="881"/>
      <c r="K9" s="816">
        <f>200000/350000*J8</f>
        <v>14285.714285714284</v>
      </c>
      <c r="L9" s="816">
        <v>0</v>
      </c>
      <c r="M9" s="815"/>
      <c r="N9" s="815"/>
      <c r="O9" s="815"/>
    </row>
    <row r="10" spans="1:37" ht="28.05" customHeight="1" x14ac:dyDescent="0.25">
      <c r="A10" s="874"/>
      <c r="B10" s="877"/>
      <c r="C10" s="880"/>
      <c r="D10" s="877"/>
      <c r="E10" s="815">
        <v>50000</v>
      </c>
      <c r="F10" s="700" t="s">
        <v>213</v>
      </c>
      <c r="G10" s="817">
        <v>0</v>
      </c>
      <c r="H10" s="816">
        <v>50000</v>
      </c>
      <c r="I10" s="882"/>
      <c r="J10" s="881"/>
      <c r="K10" s="818">
        <v>0</v>
      </c>
      <c r="L10" s="816">
        <f>50000/350000*J8</f>
        <v>3571.4285714285711</v>
      </c>
      <c r="M10" s="819"/>
      <c r="N10" s="819"/>
      <c r="O10" s="819"/>
    </row>
    <row r="11" spans="1:37" ht="28.05" customHeight="1" x14ac:dyDescent="0.25">
      <c r="A11" s="700" t="s">
        <v>35</v>
      </c>
      <c r="B11" s="700" t="s">
        <v>214</v>
      </c>
      <c r="C11" s="820">
        <v>41640</v>
      </c>
      <c r="D11" s="704" t="s">
        <v>273</v>
      </c>
      <c r="E11" s="815">
        <v>35000</v>
      </c>
      <c r="F11" s="700" t="s">
        <v>215</v>
      </c>
      <c r="G11" s="817">
        <v>35000</v>
      </c>
      <c r="H11" s="816">
        <v>0</v>
      </c>
      <c r="I11" s="821">
        <v>3.7499999999999999E-2</v>
      </c>
      <c r="J11" s="816">
        <f>I11*G11</f>
        <v>1312.5</v>
      </c>
      <c r="K11" s="816">
        <f>J11</f>
        <v>1312.5</v>
      </c>
      <c r="L11" s="816">
        <v>0</v>
      </c>
      <c r="M11" s="815"/>
      <c r="N11" s="815"/>
      <c r="O11" s="815"/>
    </row>
    <row r="12" spans="1:37" ht="28.05" customHeight="1" x14ac:dyDescent="0.25">
      <c r="A12" s="700" t="s">
        <v>271</v>
      </c>
      <c r="B12" s="700"/>
      <c r="C12" s="700"/>
      <c r="D12" s="700"/>
      <c r="E12" s="700"/>
      <c r="F12" s="700"/>
      <c r="G12" s="700"/>
      <c r="H12" s="700"/>
      <c r="I12" s="700"/>
      <c r="J12" s="700"/>
      <c r="K12" s="700"/>
      <c r="L12" s="700"/>
      <c r="M12" s="700"/>
      <c r="N12" s="700"/>
      <c r="O12" s="700"/>
    </row>
    <row r="13" spans="1:37" ht="28.05" customHeight="1" x14ac:dyDescent="0.25">
      <c r="A13" s="700" t="s">
        <v>253</v>
      </c>
      <c r="B13" s="700"/>
      <c r="C13" s="700"/>
      <c r="D13" s="700"/>
      <c r="E13" s="700"/>
      <c r="F13" s="700"/>
      <c r="G13" s="700"/>
      <c r="H13" s="700"/>
      <c r="I13" s="700"/>
      <c r="J13" s="700"/>
      <c r="K13" s="700"/>
      <c r="L13" s="700"/>
      <c r="M13" s="700"/>
      <c r="N13" s="700"/>
      <c r="O13" s="700"/>
    </row>
    <row r="14" spans="1:37" ht="28.05" customHeight="1" x14ac:dyDescent="0.25">
      <c r="A14" s="700" t="s">
        <v>292</v>
      </c>
      <c r="B14" s="700"/>
      <c r="C14" s="700"/>
      <c r="D14" s="700"/>
      <c r="E14" s="763"/>
      <c r="F14" s="700"/>
      <c r="G14" s="700"/>
      <c r="H14" s="700"/>
      <c r="I14" s="700"/>
      <c r="J14" s="700"/>
      <c r="K14" s="700"/>
      <c r="L14" s="700"/>
      <c r="M14" s="700"/>
      <c r="N14" s="700"/>
      <c r="O14" s="700"/>
    </row>
    <row r="15" spans="1:37" ht="28.05" customHeight="1" x14ac:dyDescent="0.25">
      <c r="A15" s="129"/>
      <c r="B15" s="129"/>
      <c r="C15" s="129"/>
      <c r="D15" s="136"/>
      <c r="E15" s="138"/>
      <c r="F15" s="137"/>
      <c r="G15" s="129"/>
      <c r="H15" s="129"/>
      <c r="I15" s="129"/>
      <c r="J15" s="129"/>
      <c r="K15" s="129"/>
      <c r="L15" s="129"/>
      <c r="M15" s="129"/>
      <c r="N15" s="129"/>
      <c r="O15" s="129"/>
    </row>
    <row r="16" spans="1:37" s="522" customFormat="1" ht="28.05" customHeight="1" x14ac:dyDescent="0.25">
      <c r="A16" s="526"/>
      <c r="B16" s="526"/>
      <c r="C16" s="526"/>
      <c r="D16" s="136"/>
      <c r="E16" s="138"/>
      <c r="F16" s="137"/>
      <c r="G16" s="526"/>
      <c r="H16" s="526"/>
      <c r="I16" s="526"/>
      <c r="J16" s="526"/>
      <c r="K16" s="526"/>
      <c r="L16" s="526"/>
      <c r="M16" s="526"/>
      <c r="N16" s="526"/>
      <c r="O16" s="526"/>
      <c r="P16" s="525"/>
      <c r="Q16" s="525"/>
      <c r="R16" s="525"/>
      <c r="S16" s="525"/>
    </row>
    <row r="17" spans="1:19" s="522" customFormat="1" ht="28.05" customHeight="1" x14ac:dyDescent="0.25">
      <c r="A17" s="526"/>
      <c r="B17" s="526"/>
      <c r="C17" s="526"/>
      <c r="D17" s="136"/>
      <c r="E17" s="138"/>
      <c r="F17" s="137"/>
      <c r="G17" s="526"/>
      <c r="H17" s="526"/>
      <c r="I17" s="526"/>
      <c r="J17" s="526"/>
      <c r="K17" s="526"/>
      <c r="L17" s="526"/>
      <c r="M17" s="526"/>
      <c r="N17" s="526"/>
      <c r="O17" s="526"/>
      <c r="P17" s="525"/>
      <c r="Q17" s="525"/>
      <c r="R17" s="525"/>
      <c r="S17" s="525"/>
    </row>
    <row r="18" spans="1:19" s="522" customFormat="1" ht="28.05" customHeight="1" x14ac:dyDescent="0.25">
      <c r="A18" s="526"/>
      <c r="B18" s="526"/>
      <c r="C18" s="526"/>
      <c r="D18" s="136"/>
      <c r="E18" s="138"/>
      <c r="F18" s="137"/>
      <c r="G18" s="526"/>
      <c r="H18" s="526"/>
      <c r="I18" s="526"/>
      <c r="J18" s="526"/>
      <c r="K18" s="526"/>
      <c r="L18" s="526"/>
      <c r="M18" s="526"/>
      <c r="N18" s="526"/>
      <c r="O18" s="526"/>
      <c r="P18" s="525"/>
      <c r="Q18" s="525"/>
      <c r="R18" s="525"/>
      <c r="S18" s="525"/>
    </row>
    <row r="19" spans="1:19" ht="28.05" customHeight="1" x14ac:dyDescent="0.25">
      <c r="A19" s="129"/>
      <c r="B19" s="129"/>
      <c r="C19" s="129"/>
      <c r="D19" s="136"/>
      <c r="E19" s="138"/>
      <c r="F19" s="137"/>
      <c r="G19" s="129"/>
      <c r="H19" s="129"/>
      <c r="I19" s="129"/>
      <c r="J19" s="129"/>
      <c r="K19" s="129"/>
      <c r="L19" s="129"/>
      <c r="M19" s="129"/>
      <c r="N19" s="129"/>
      <c r="O19" s="129"/>
    </row>
    <row r="20" spans="1:19" ht="28.05" customHeight="1" x14ac:dyDescent="0.25">
      <c r="A20" s="129"/>
      <c r="B20" s="129"/>
      <c r="C20" s="129"/>
      <c r="D20" s="136"/>
      <c r="E20" s="138"/>
      <c r="F20" s="137"/>
      <c r="G20" s="129"/>
      <c r="H20" s="129"/>
      <c r="I20" s="129"/>
      <c r="J20" s="129"/>
      <c r="K20" s="129"/>
      <c r="L20" s="129"/>
      <c r="M20" s="129"/>
      <c r="N20" s="129"/>
      <c r="O20" s="129"/>
    </row>
    <row r="21" spans="1:19" ht="29" customHeight="1" x14ac:dyDescent="0.25">
      <c r="A21" s="129"/>
      <c r="B21" s="129"/>
      <c r="C21" s="129"/>
      <c r="D21" s="136"/>
      <c r="E21" s="138"/>
      <c r="F21" s="137"/>
      <c r="G21" s="129"/>
      <c r="H21" s="129"/>
      <c r="I21" s="129"/>
      <c r="J21" s="129"/>
      <c r="K21" s="129"/>
      <c r="L21" s="129"/>
      <c r="M21" s="129"/>
      <c r="N21" s="129"/>
      <c r="O21" s="129"/>
    </row>
    <row r="22" spans="1:19" ht="28.05" customHeight="1" x14ac:dyDescent="0.25">
      <c r="A22" s="129"/>
      <c r="B22" s="526"/>
      <c r="C22" s="526"/>
      <c r="D22" s="526"/>
      <c r="E22" s="526"/>
      <c r="F22" s="526"/>
      <c r="G22" s="129"/>
      <c r="H22" s="129"/>
      <c r="I22" s="129"/>
      <c r="J22" s="129"/>
      <c r="K22" s="129"/>
      <c r="L22" s="129"/>
      <c r="M22" s="129"/>
      <c r="N22" s="129"/>
      <c r="O22" s="129"/>
    </row>
    <row r="23" spans="1:19" ht="28.05" customHeight="1" x14ac:dyDescent="0.25">
      <c r="A23" s="129"/>
      <c r="B23" s="526"/>
      <c r="C23" s="526"/>
      <c r="D23" s="526"/>
      <c r="E23" s="526"/>
      <c r="F23" s="526"/>
      <c r="G23" s="129"/>
      <c r="H23" s="129"/>
      <c r="I23" s="129"/>
      <c r="J23" s="129"/>
      <c r="K23" s="129"/>
      <c r="L23" s="129"/>
      <c r="M23" s="129"/>
      <c r="N23" s="129"/>
      <c r="O23" s="129"/>
    </row>
    <row r="24" spans="1:19" ht="28.05" customHeight="1" x14ac:dyDescent="0.25">
      <c r="A24" s="129"/>
      <c r="B24" s="526"/>
      <c r="C24" s="526"/>
      <c r="D24" s="526"/>
      <c r="E24" s="526"/>
      <c r="F24" s="526"/>
      <c r="G24" s="129"/>
      <c r="H24" s="129"/>
      <c r="I24" s="129"/>
      <c r="J24" s="129"/>
      <c r="K24" s="129"/>
      <c r="L24" s="129"/>
      <c r="M24" s="129"/>
      <c r="N24" s="129"/>
      <c r="O24" s="129"/>
    </row>
    <row r="25" spans="1:19" ht="28.05" customHeight="1" x14ac:dyDescent="0.25">
      <c r="A25" s="129"/>
      <c r="B25" s="526"/>
      <c r="C25" s="526"/>
      <c r="D25" s="526"/>
      <c r="E25" s="526"/>
      <c r="F25" s="526"/>
      <c r="G25" s="129"/>
      <c r="H25" s="129"/>
      <c r="I25" s="129"/>
      <c r="J25" s="129"/>
      <c r="K25" s="129"/>
      <c r="L25" s="129"/>
      <c r="M25" s="129"/>
      <c r="N25" s="129"/>
      <c r="O25" s="129"/>
    </row>
  </sheetData>
  <mergeCells count="6">
    <mergeCell ref="A8:A10"/>
    <mergeCell ref="B8:B10"/>
    <mergeCell ref="C8:C10"/>
    <mergeCell ref="D8:D10"/>
    <mergeCell ref="J8:J10"/>
    <mergeCell ref="I8:I10"/>
  </mergeCells>
  <pageMargins left="0.25" right="0.25" top="0.5" bottom="0.26" header="0.3" footer="0.3"/>
  <pageSetup paperSize="9" scale="6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41"/>
  <sheetViews>
    <sheetView zoomScaleNormal="100" zoomScaleSheetLayoutView="90" workbookViewId="0">
      <selection activeCell="H92" sqref="H92"/>
    </sheetView>
  </sheetViews>
  <sheetFormatPr defaultColWidth="8.73046875" defaultRowHeight="9.75" x14ac:dyDescent="0.25"/>
  <cols>
    <col min="1" max="1" width="20.59765625" style="4" customWidth="1"/>
    <col min="2" max="2" width="60.73046875" style="4" customWidth="1"/>
    <col min="3" max="3" width="28.796875" style="4" customWidth="1"/>
    <col min="4" max="5" width="14.06640625" style="4" customWidth="1"/>
    <col min="6" max="16384" width="8.73046875" style="4"/>
  </cols>
  <sheetData>
    <row r="1" spans="1:23" s="18" customFormat="1" x14ac:dyDescent="0.25">
      <c r="A1" s="12" t="s">
        <v>20</v>
      </c>
      <c r="B1" s="14"/>
      <c r="C1" s="15"/>
      <c r="D1" s="15"/>
      <c r="E1" s="15"/>
      <c r="F1" s="15"/>
      <c r="G1" s="15"/>
      <c r="H1" s="15"/>
      <c r="I1" s="15"/>
      <c r="J1" s="15"/>
      <c r="K1" s="15"/>
      <c r="L1" s="15"/>
      <c r="M1" s="16"/>
      <c r="N1" s="17"/>
      <c r="O1" s="17"/>
      <c r="P1" s="17"/>
      <c r="Q1" s="17"/>
      <c r="R1" s="17"/>
      <c r="S1" s="17"/>
      <c r="W1" s="19"/>
    </row>
    <row r="2" spans="1:23" s="18" customFormat="1" x14ac:dyDescent="0.25">
      <c r="A2" s="20" t="s">
        <v>338</v>
      </c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17"/>
      <c r="O2" s="17"/>
      <c r="P2" s="17"/>
      <c r="Q2" s="17"/>
      <c r="R2" s="17"/>
      <c r="S2" s="17"/>
      <c r="T2" s="17"/>
      <c r="U2" s="25"/>
    </row>
    <row r="3" spans="1:23" s="18" customFormat="1" x14ac:dyDescent="0.25">
      <c r="A3" s="21"/>
      <c r="B3" s="22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  <c r="N3" s="17"/>
      <c r="O3" s="17"/>
      <c r="P3" s="17"/>
      <c r="Q3" s="17"/>
      <c r="R3" s="17"/>
      <c r="S3" s="17"/>
      <c r="T3" s="17"/>
      <c r="U3" s="25"/>
    </row>
    <row r="4" spans="1:23" s="18" customFormat="1" x14ac:dyDescent="0.25">
      <c r="A4" s="20" t="s">
        <v>19</v>
      </c>
      <c r="B4" s="10" t="s">
        <v>613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16"/>
      <c r="N4" s="16"/>
      <c r="O4" s="16"/>
      <c r="P4" s="16"/>
      <c r="Q4" s="16"/>
      <c r="R4" s="16"/>
      <c r="S4" s="16"/>
      <c r="T4" s="16"/>
      <c r="U4" s="28"/>
    </row>
    <row r="5" spans="1:23" s="18" customFormat="1" x14ac:dyDescent="0.25">
      <c r="A5" s="20" t="s">
        <v>27</v>
      </c>
      <c r="B5" s="11" t="s">
        <v>251</v>
      </c>
      <c r="C5" s="29"/>
      <c r="D5" s="29"/>
      <c r="E5" s="29"/>
      <c r="F5" s="29"/>
      <c r="G5" s="29"/>
      <c r="H5" s="29"/>
      <c r="I5" s="29"/>
      <c r="J5" s="29"/>
      <c r="K5" s="29"/>
      <c r="L5" s="29"/>
      <c r="M5" s="16"/>
      <c r="N5" s="16"/>
      <c r="O5" s="16"/>
      <c r="P5" s="16"/>
      <c r="Q5" s="16"/>
      <c r="R5" s="16"/>
      <c r="S5" s="16"/>
      <c r="T5" s="17"/>
    </row>
    <row r="6" spans="1:23" s="1" customFormat="1" x14ac:dyDescent="0.25">
      <c r="A6" s="2"/>
    </row>
    <row r="7" spans="1:23" s="155" customFormat="1" ht="25.05" customHeight="1" x14ac:dyDescent="0.25">
      <c r="A7" s="331" t="s">
        <v>228</v>
      </c>
      <c r="B7" s="331" t="s">
        <v>313</v>
      </c>
      <c r="C7" s="154" t="s">
        <v>763</v>
      </c>
    </row>
    <row r="8" spans="1:23" ht="19.05" customHeight="1" x14ac:dyDescent="0.25">
      <c r="A8" s="679" t="s">
        <v>816</v>
      </c>
      <c r="B8" s="679" t="s">
        <v>614</v>
      </c>
      <c r="C8" s="680">
        <v>23476</v>
      </c>
    </row>
    <row r="9" spans="1:23" ht="19.05" customHeight="1" x14ac:dyDescent="0.25">
      <c r="A9" s="679" t="s">
        <v>817</v>
      </c>
      <c r="B9" s="679" t="s">
        <v>615</v>
      </c>
      <c r="C9" s="680">
        <v>32045</v>
      </c>
    </row>
    <row r="10" spans="1:23" ht="19.05" customHeight="1" x14ac:dyDescent="0.25">
      <c r="A10" s="679" t="s">
        <v>818</v>
      </c>
      <c r="B10" s="679" t="s">
        <v>616</v>
      </c>
      <c r="C10" s="680">
        <v>12000</v>
      </c>
    </row>
    <row r="11" spans="1:23" ht="19.05" customHeight="1" x14ac:dyDescent="0.25">
      <c r="A11" s="679" t="s">
        <v>819</v>
      </c>
      <c r="B11" s="679" t="s">
        <v>616</v>
      </c>
      <c r="C11" s="680">
        <v>12000</v>
      </c>
    </row>
    <row r="12" spans="1:23" ht="19.05" customHeight="1" x14ac:dyDescent="0.25">
      <c r="A12" s="679" t="s">
        <v>820</v>
      </c>
      <c r="B12" s="679" t="s">
        <v>617</v>
      </c>
      <c r="C12" s="680">
        <v>535896</v>
      </c>
    </row>
    <row r="13" spans="1:23" ht="19.05" customHeight="1" x14ac:dyDescent="0.25">
      <c r="A13" s="679" t="s">
        <v>618</v>
      </c>
      <c r="B13" s="679" t="s">
        <v>619</v>
      </c>
      <c r="C13" s="680">
        <v>124745</v>
      </c>
    </row>
    <row r="14" spans="1:23" ht="19.05" customHeight="1" x14ac:dyDescent="0.25">
      <c r="A14" s="3"/>
      <c r="B14" s="3"/>
      <c r="C14" s="156"/>
    </row>
    <row r="15" spans="1:23" ht="19.05" customHeight="1" x14ac:dyDescent="0.25">
      <c r="A15" s="3"/>
      <c r="B15" s="3"/>
      <c r="C15" s="156"/>
    </row>
    <row r="16" spans="1:23" ht="19.05" customHeight="1" x14ac:dyDescent="0.25">
      <c r="A16" s="3"/>
      <c r="B16" s="3"/>
      <c r="C16" s="156"/>
    </row>
    <row r="17" spans="1:3" ht="19.05" customHeight="1" x14ac:dyDescent="0.25">
      <c r="A17" s="3"/>
      <c r="B17" s="3"/>
      <c r="C17" s="156"/>
    </row>
    <row r="18" spans="1:3" ht="19.05" customHeight="1" x14ac:dyDescent="0.25">
      <c r="A18" s="3"/>
      <c r="B18" s="3"/>
      <c r="C18" s="156"/>
    </row>
    <row r="19" spans="1:3" ht="19.05" customHeight="1" x14ac:dyDescent="0.25">
      <c r="A19" s="3"/>
      <c r="B19" s="3"/>
      <c r="C19" s="156"/>
    </row>
    <row r="20" spans="1:3" ht="19.05" customHeight="1" x14ac:dyDescent="0.25">
      <c r="A20" s="3"/>
      <c r="B20" s="3"/>
      <c r="C20" s="156"/>
    </row>
    <row r="21" spans="1:3" ht="19.05" customHeight="1" x14ac:dyDescent="0.25">
      <c r="A21" s="3"/>
      <c r="B21" s="3"/>
      <c r="C21" s="156"/>
    </row>
    <row r="22" spans="1:3" ht="19.05" customHeight="1" x14ac:dyDescent="0.25">
      <c r="A22" s="3"/>
      <c r="B22" s="3"/>
      <c r="C22" s="156"/>
    </row>
    <row r="23" spans="1:3" ht="19.05" customHeight="1" x14ac:dyDescent="0.25">
      <c r="A23" s="3"/>
      <c r="B23" s="3"/>
      <c r="C23" s="156"/>
    </row>
    <row r="24" spans="1:3" ht="19.05" customHeight="1" x14ac:dyDescent="0.25">
      <c r="A24" s="3"/>
      <c r="B24" s="3"/>
      <c r="C24" s="156"/>
    </row>
    <row r="25" spans="1:3" ht="19.05" customHeight="1" x14ac:dyDescent="0.25">
      <c r="A25" s="3"/>
      <c r="B25" s="3"/>
      <c r="C25" s="156"/>
    </row>
    <row r="26" spans="1:3" ht="19.05" customHeight="1" x14ac:dyDescent="0.25">
      <c r="A26" s="3"/>
      <c r="B26" s="3"/>
      <c r="C26" s="156"/>
    </row>
    <row r="27" spans="1:3" ht="19.05" customHeight="1" x14ac:dyDescent="0.25">
      <c r="A27" s="3"/>
      <c r="B27" s="3"/>
      <c r="C27" s="156"/>
    </row>
    <row r="28" spans="1:3" ht="19.05" customHeight="1" x14ac:dyDescent="0.25">
      <c r="A28" s="3"/>
      <c r="B28" s="3"/>
      <c r="C28" s="157"/>
    </row>
    <row r="29" spans="1:3" ht="19.05" customHeight="1" x14ac:dyDescent="0.25">
      <c r="A29" s="3"/>
      <c r="B29" s="3"/>
      <c r="C29" s="156"/>
    </row>
    <row r="30" spans="1:3" ht="19.05" customHeight="1" x14ac:dyDescent="0.25">
      <c r="A30" s="3"/>
      <c r="B30" s="3"/>
      <c r="C30" s="156"/>
    </row>
    <row r="31" spans="1:3" ht="19.05" customHeight="1" x14ac:dyDescent="0.25">
      <c r="A31" s="3"/>
      <c r="B31" s="3"/>
      <c r="C31" s="156"/>
    </row>
    <row r="32" spans="1:3" ht="19.05" customHeight="1" x14ac:dyDescent="0.25">
      <c r="A32" s="3"/>
      <c r="B32" s="3"/>
      <c r="C32" s="157"/>
    </row>
    <row r="33" spans="1:3" ht="19.05" customHeight="1" x14ac:dyDescent="0.25">
      <c r="A33" s="3"/>
      <c r="B33" s="3"/>
      <c r="C33" s="156"/>
    </row>
    <row r="34" spans="1:3" ht="19.05" customHeight="1" x14ac:dyDescent="0.25">
      <c r="A34" s="3"/>
      <c r="B34" s="3"/>
      <c r="C34" s="156"/>
    </row>
    <row r="35" spans="1:3" ht="19.05" customHeight="1" x14ac:dyDescent="0.25">
      <c r="A35" s="3"/>
      <c r="B35" s="3"/>
      <c r="C35" s="156"/>
    </row>
    <row r="36" spans="1:3" ht="19.05" customHeight="1" x14ac:dyDescent="0.25">
      <c r="A36" s="3"/>
      <c r="B36" s="3"/>
      <c r="C36" s="157"/>
    </row>
    <row r="37" spans="1:3" ht="19.05" customHeight="1" x14ac:dyDescent="0.25">
      <c r="A37" s="3"/>
      <c r="B37" s="3"/>
      <c r="C37" s="156"/>
    </row>
    <row r="38" spans="1:3" ht="19.05" customHeight="1" x14ac:dyDescent="0.25">
      <c r="A38" s="3"/>
      <c r="B38" s="3"/>
      <c r="C38" s="157"/>
    </row>
    <row r="39" spans="1:3" x14ac:dyDescent="0.25">
      <c r="B39" s="458" t="s">
        <v>0</v>
      </c>
      <c r="C39" s="834">
        <f>SUM(C8:C18)</f>
        <v>740162</v>
      </c>
    </row>
    <row r="40" spans="1:3" x14ac:dyDescent="0.25">
      <c r="C40" s="7" t="s">
        <v>277</v>
      </c>
    </row>
    <row r="41" spans="1:3" x14ac:dyDescent="0.25">
      <c r="C41" s="5"/>
    </row>
  </sheetData>
  <pageMargins left="0.25" right="0.25" top="0.5" bottom="0.26" header="0.3" footer="0.3"/>
  <pageSetup paperSize="9" scale="9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5"/>
  <sheetViews>
    <sheetView showGridLines="0" topLeftCell="A7" zoomScale="80" zoomScaleNormal="80" zoomScaleSheetLayoutView="80" zoomScalePageLayoutView="80" workbookViewId="0">
      <selection activeCell="H92" sqref="H92"/>
    </sheetView>
  </sheetViews>
  <sheetFormatPr defaultColWidth="8.73046875" defaultRowHeight="9.75" x14ac:dyDescent="0.25"/>
  <cols>
    <col min="1" max="1" width="7.73046875" style="343" customWidth="1"/>
    <col min="2" max="2" width="21.265625" style="343" customWidth="1"/>
    <col min="3" max="3" width="13.9296875" style="343" customWidth="1"/>
    <col min="4" max="12" width="14.06640625" style="343" customWidth="1"/>
    <col min="13" max="13" width="10" style="343" customWidth="1"/>
    <col min="14" max="14" width="10.9296875" style="343" customWidth="1"/>
    <col min="15" max="17" width="14.06640625" style="343" customWidth="1"/>
    <col min="18" max="16384" width="8.73046875" style="343"/>
  </cols>
  <sheetData>
    <row r="1" spans="1:27" s="18" customFormat="1" x14ac:dyDescent="0.25">
      <c r="A1" s="12" t="s">
        <v>20</v>
      </c>
      <c r="B1" s="13"/>
      <c r="C1" s="14"/>
      <c r="D1" s="14"/>
      <c r="E1" s="14"/>
      <c r="F1" s="14"/>
      <c r="G1" s="15"/>
      <c r="H1" s="13"/>
      <c r="I1" s="15"/>
      <c r="J1" s="15"/>
      <c r="K1" s="15"/>
      <c r="L1" s="15"/>
      <c r="M1" s="15"/>
      <c r="N1" s="15"/>
      <c r="O1" s="15"/>
      <c r="P1" s="15"/>
      <c r="Q1" s="15"/>
      <c r="R1" s="17"/>
      <c r="S1" s="17"/>
      <c r="T1" s="17"/>
      <c r="U1" s="17"/>
      <c r="V1" s="17"/>
      <c r="W1" s="17"/>
      <c r="AA1" s="19"/>
    </row>
    <row r="2" spans="1:27" s="18" customFormat="1" x14ac:dyDescent="0.25">
      <c r="A2" s="20" t="s">
        <v>719</v>
      </c>
      <c r="B2" s="21"/>
      <c r="C2" s="22"/>
      <c r="D2" s="22"/>
      <c r="E2" s="22"/>
      <c r="F2" s="22"/>
      <c r="G2" s="23"/>
      <c r="H2" s="21"/>
      <c r="I2" s="23"/>
      <c r="J2" s="23"/>
      <c r="K2" s="23"/>
      <c r="L2" s="23"/>
      <c r="M2" s="23"/>
      <c r="N2" s="23"/>
      <c r="O2" s="23"/>
      <c r="P2" s="23"/>
      <c r="Q2" s="23"/>
      <c r="R2" s="17"/>
      <c r="S2" s="17"/>
      <c r="T2" s="17"/>
      <c r="U2" s="17"/>
      <c r="V2" s="17"/>
      <c r="W2" s="17"/>
      <c r="X2" s="17"/>
      <c r="Y2" s="25"/>
    </row>
    <row r="3" spans="1:27" s="18" customFormat="1" x14ac:dyDescent="0.25">
      <c r="A3" s="22"/>
      <c r="B3" s="21"/>
      <c r="C3" s="22"/>
      <c r="D3" s="22"/>
      <c r="E3" s="22"/>
      <c r="F3" s="22"/>
      <c r="G3" s="23"/>
      <c r="H3" s="21"/>
      <c r="I3" s="23"/>
      <c r="J3" s="23"/>
      <c r="K3" s="23"/>
      <c r="L3" s="23"/>
      <c r="M3" s="23"/>
      <c r="N3" s="23"/>
      <c r="O3" s="23"/>
      <c r="P3" s="23"/>
      <c r="Q3" s="23"/>
      <c r="R3" s="17"/>
      <c r="S3" s="17"/>
      <c r="T3" s="17"/>
      <c r="U3" s="17"/>
      <c r="V3" s="17"/>
      <c r="W3" s="17"/>
      <c r="X3" s="17"/>
      <c r="Y3" s="25"/>
    </row>
    <row r="4" spans="1:27" s="18" customFormat="1" x14ac:dyDescent="0.25">
      <c r="A4" s="20" t="s">
        <v>19</v>
      </c>
      <c r="B4" s="26"/>
      <c r="C4" s="10" t="s">
        <v>317</v>
      </c>
      <c r="D4" s="10"/>
      <c r="E4" s="22"/>
      <c r="F4" s="22"/>
      <c r="G4" s="27"/>
      <c r="H4" s="21"/>
      <c r="I4" s="27"/>
      <c r="J4" s="27"/>
      <c r="K4" s="27"/>
      <c r="L4" s="27"/>
      <c r="M4" s="27"/>
      <c r="N4" s="27"/>
      <c r="O4" s="27"/>
      <c r="P4" s="27"/>
      <c r="Q4" s="27"/>
      <c r="R4" s="16"/>
      <c r="S4" s="16"/>
      <c r="T4" s="16"/>
      <c r="U4" s="16"/>
      <c r="V4" s="16"/>
      <c r="W4" s="16"/>
      <c r="X4" s="16"/>
      <c r="Y4" s="28"/>
    </row>
    <row r="5" spans="1:27" s="18" customFormat="1" x14ac:dyDescent="0.25">
      <c r="A5" s="20" t="s">
        <v>27</v>
      </c>
      <c r="B5" s="26"/>
      <c r="C5" s="11" t="s">
        <v>251</v>
      </c>
      <c r="D5" s="11"/>
      <c r="E5" s="22"/>
      <c r="F5" s="22"/>
      <c r="G5" s="29"/>
      <c r="H5" s="21"/>
      <c r="I5" s="29"/>
      <c r="J5" s="29"/>
      <c r="K5" s="29"/>
      <c r="L5" s="29"/>
      <c r="M5" s="29"/>
      <c r="N5" s="29"/>
      <c r="O5" s="29"/>
      <c r="P5" s="29"/>
      <c r="Q5" s="29"/>
      <c r="R5" s="16"/>
      <c r="S5" s="16"/>
      <c r="T5" s="16"/>
      <c r="U5" s="16"/>
      <c r="V5" s="16"/>
      <c r="W5" s="16"/>
      <c r="X5" s="17"/>
    </row>
    <row r="6" spans="1:27" x14ac:dyDescent="0.25">
      <c r="B6" s="344"/>
    </row>
    <row r="7" spans="1:27" s="345" customFormat="1" ht="39" x14ac:dyDescent="0.25">
      <c r="A7" s="567" t="s">
        <v>193</v>
      </c>
      <c r="B7" s="567" t="s">
        <v>194</v>
      </c>
      <c r="C7" s="567" t="s">
        <v>704</v>
      </c>
      <c r="D7" s="567" t="s">
        <v>705</v>
      </c>
      <c r="E7" s="567" t="s">
        <v>706</v>
      </c>
      <c r="F7" s="567" t="s">
        <v>707</v>
      </c>
      <c r="G7" s="567" t="s">
        <v>708</v>
      </c>
      <c r="H7" s="567" t="s">
        <v>709</v>
      </c>
      <c r="I7" s="567" t="s">
        <v>710</v>
      </c>
      <c r="J7" s="567" t="s">
        <v>711</v>
      </c>
      <c r="K7" s="567" t="s">
        <v>712</v>
      </c>
      <c r="L7" s="567" t="s">
        <v>713</v>
      </c>
      <c r="M7" s="567" t="s">
        <v>238</v>
      </c>
      <c r="N7" s="567" t="s">
        <v>412</v>
      </c>
      <c r="O7" s="567" t="s">
        <v>717</v>
      </c>
      <c r="P7" s="567" t="s">
        <v>249</v>
      </c>
      <c r="Q7" s="567" t="s">
        <v>239</v>
      </c>
    </row>
    <row r="8" spans="1:27" s="346" customFormat="1" x14ac:dyDescent="0.25">
      <c r="A8" s="459" t="s">
        <v>216</v>
      </c>
      <c r="B8" s="459" t="s">
        <v>217</v>
      </c>
      <c r="C8" s="459" t="s">
        <v>164</v>
      </c>
      <c r="D8" s="459" t="s">
        <v>165</v>
      </c>
      <c r="E8" s="459" t="s">
        <v>218</v>
      </c>
      <c r="F8" s="459" t="s">
        <v>714</v>
      </c>
      <c r="G8" s="459" t="s">
        <v>219</v>
      </c>
      <c r="H8" s="459" t="s">
        <v>76</v>
      </c>
      <c r="I8" s="459" t="s">
        <v>220</v>
      </c>
      <c r="J8" s="459" t="s">
        <v>221</v>
      </c>
      <c r="K8" s="459" t="s">
        <v>222</v>
      </c>
      <c r="L8" s="459" t="s">
        <v>223</v>
      </c>
      <c r="M8" s="397" t="s">
        <v>315</v>
      </c>
      <c r="N8" s="459" t="s">
        <v>316</v>
      </c>
      <c r="O8" s="459" t="s">
        <v>715</v>
      </c>
      <c r="P8" s="459" t="s">
        <v>716</v>
      </c>
      <c r="Q8" s="505" t="s">
        <v>224</v>
      </c>
    </row>
    <row r="9" spans="1:27" x14ac:dyDescent="0.25">
      <c r="A9" s="404"/>
      <c r="B9" s="404"/>
      <c r="C9" s="404"/>
      <c r="D9" s="404" t="s">
        <v>195</v>
      </c>
      <c r="E9" s="404" t="s">
        <v>195</v>
      </c>
      <c r="F9" s="404" t="s">
        <v>195</v>
      </c>
      <c r="G9" s="404" t="s">
        <v>195</v>
      </c>
      <c r="H9" s="404" t="s">
        <v>195</v>
      </c>
      <c r="I9" s="404" t="s">
        <v>195</v>
      </c>
      <c r="J9" s="404" t="s">
        <v>195</v>
      </c>
      <c r="K9" s="404" t="s">
        <v>195</v>
      </c>
      <c r="L9" s="404" t="s">
        <v>195</v>
      </c>
      <c r="M9" s="405" t="s">
        <v>226</v>
      </c>
      <c r="N9" s="404" t="s">
        <v>196</v>
      </c>
      <c r="O9" s="404" t="s">
        <v>195</v>
      </c>
      <c r="P9" s="404" t="s">
        <v>195</v>
      </c>
      <c r="Q9" s="405" t="s">
        <v>226</v>
      </c>
    </row>
    <row r="10" spans="1:27" s="345" customFormat="1" ht="39.5" customHeight="1" x14ac:dyDescent="0.25">
      <c r="A10" s="681" t="s">
        <v>225</v>
      </c>
      <c r="B10" s="682" t="s">
        <v>821</v>
      </c>
      <c r="C10" s="682" t="s">
        <v>245</v>
      </c>
      <c r="D10" s="683">
        <v>2200000</v>
      </c>
      <c r="E10" s="683">
        <v>1000000</v>
      </c>
      <c r="F10" s="683">
        <f>D10-E10</f>
        <v>1200000</v>
      </c>
      <c r="G10" s="684">
        <v>0</v>
      </c>
      <c r="H10" s="684">
        <v>733334</v>
      </c>
      <c r="I10" s="684">
        <f>H10-G10</f>
        <v>733334</v>
      </c>
      <c r="J10" s="684">
        <v>0</v>
      </c>
      <c r="K10" s="684">
        <v>500000</v>
      </c>
      <c r="L10" s="684">
        <f>K10-J10</f>
        <v>500000</v>
      </c>
      <c r="M10" s="685" t="s">
        <v>155</v>
      </c>
      <c r="N10" s="686">
        <f>IF((M10="no"),H10/D10,0)</f>
        <v>0.33333363636363639</v>
      </c>
      <c r="O10" s="683">
        <v>400000.363636364</v>
      </c>
      <c r="P10" s="683"/>
      <c r="Q10" s="685" t="s">
        <v>155</v>
      </c>
    </row>
    <row r="11" spans="1:27" s="345" customFormat="1" ht="67.05" customHeight="1" x14ac:dyDescent="0.25">
      <c r="A11" s="681" t="s">
        <v>240</v>
      </c>
      <c r="B11" s="682" t="s">
        <v>822</v>
      </c>
      <c r="C11" s="682" t="s">
        <v>246</v>
      </c>
      <c r="D11" s="683">
        <v>600000</v>
      </c>
      <c r="E11" s="683">
        <v>1000000</v>
      </c>
      <c r="F11" s="683">
        <f t="shared" ref="F11:F13" si="0">D11-E11</f>
        <v>-400000</v>
      </c>
      <c r="G11" s="684">
        <v>0</v>
      </c>
      <c r="H11" s="684">
        <v>300000</v>
      </c>
      <c r="I11" s="684">
        <f>H11-G11</f>
        <v>300000</v>
      </c>
      <c r="J11" s="684">
        <v>0</v>
      </c>
      <c r="K11" s="684">
        <v>500000</v>
      </c>
      <c r="L11" s="684">
        <v>500000</v>
      </c>
      <c r="M11" s="685" t="s">
        <v>155</v>
      </c>
      <c r="N11" s="686">
        <f>IF((M11="no"),H11/D11,0)</f>
        <v>0.5</v>
      </c>
      <c r="O11" s="683">
        <v>-200000</v>
      </c>
      <c r="P11" s="683">
        <v>-200000</v>
      </c>
      <c r="Q11" s="687"/>
    </row>
    <row r="12" spans="1:27" s="345" customFormat="1" ht="40.049999999999997" customHeight="1" x14ac:dyDescent="0.25">
      <c r="A12" s="681" t="s">
        <v>241</v>
      </c>
      <c r="B12" s="682" t="s">
        <v>243</v>
      </c>
      <c r="C12" s="682" t="s">
        <v>247</v>
      </c>
      <c r="D12" s="683">
        <v>500000</v>
      </c>
      <c r="E12" s="683">
        <v>1000000</v>
      </c>
      <c r="F12" s="683">
        <f t="shared" si="0"/>
        <v>-500000</v>
      </c>
      <c r="G12" s="684">
        <v>0</v>
      </c>
      <c r="H12" s="684">
        <v>300000</v>
      </c>
      <c r="I12" s="684">
        <f>H12-G12</f>
        <v>300000</v>
      </c>
      <c r="J12" s="684">
        <v>0</v>
      </c>
      <c r="K12" s="684">
        <v>500000</v>
      </c>
      <c r="L12" s="684">
        <v>500000</v>
      </c>
      <c r="M12" s="685" t="s">
        <v>155</v>
      </c>
      <c r="N12" s="686">
        <f>IF((M12="no"),H12/D12,0)</f>
        <v>0.6</v>
      </c>
      <c r="O12" s="683">
        <v>-300000</v>
      </c>
      <c r="P12" s="683">
        <v>-200000</v>
      </c>
      <c r="Q12" s="687"/>
    </row>
    <row r="13" spans="1:27" s="345" customFormat="1" ht="40.049999999999997" customHeight="1" x14ac:dyDescent="0.25">
      <c r="A13" s="681" t="s">
        <v>242</v>
      </c>
      <c r="B13" s="682" t="s">
        <v>244</v>
      </c>
      <c r="C13" s="682" t="s">
        <v>248</v>
      </c>
      <c r="D13" s="683">
        <v>1000000</v>
      </c>
      <c r="E13" s="683">
        <v>400000</v>
      </c>
      <c r="F13" s="683">
        <f t="shared" si="0"/>
        <v>600000</v>
      </c>
      <c r="G13" s="684">
        <v>0</v>
      </c>
      <c r="H13" s="684">
        <v>1000000</v>
      </c>
      <c r="I13" s="684">
        <f>H13-G13</f>
        <v>1000000</v>
      </c>
      <c r="J13" s="684">
        <v>0</v>
      </c>
      <c r="K13" s="684">
        <v>400000</v>
      </c>
      <c r="L13" s="684">
        <f>K13-J13</f>
        <v>400000</v>
      </c>
      <c r="M13" s="685" t="s">
        <v>156</v>
      </c>
      <c r="N13" s="686">
        <f>IF((M13="no"),H13/D13,0)</f>
        <v>0</v>
      </c>
      <c r="O13" s="683">
        <v>600000</v>
      </c>
      <c r="P13" s="683"/>
      <c r="Q13" s="687"/>
    </row>
    <row r="14" spans="1:27" ht="40.049999999999997" customHeight="1" x14ac:dyDescent="0.25">
      <c r="A14" s="347"/>
      <c r="B14" s="347"/>
      <c r="C14" s="347"/>
      <c r="D14" s="348"/>
      <c r="E14" s="348"/>
      <c r="F14" s="348"/>
      <c r="G14" s="349"/>
      <c r="H14" s="349"/>
      <c r="I14" s="349"/>
      <c r="J14" s="349"/>
      <c r="K14" s="349"/>
      <c r="L14" s="349"/>
      <c r="M14" s="351"/>
      <c r="N14" s="350"/>
      <c r="O14" s="348"/>
      <c r="P14" s="348"/>
      <c r="Q14" s="352"/>
    </row>
    <row r="15" spans="1:27" ht="40.049999999999997" customHeight="1" x14ac:dyDescent="0.25">
      <c r="A15" s="353"/>
      <c r="B15" s="353"/>
      <c r="C15" s="353"/>
      <c r="D15" s="139"/>
      <c r="E15" s="139"/>
      <c r="F15" s="139"/>
      <c r="G15" s="354"/>
      <c r="H15" s="354"/>
      <c r="I15" s="354"/>
      <c r="J15" s="354"/>
      <c r="K15" s="354"/>
      <c r="L15" s="354"/>
      <c r="M15" s="355"/>
      <c r="N15" s="356"/>
      <c r="O15" s="139"/>
      <c r="P15" s="139"/>
      <c r="Q15" s="357"/>
    </row>
    <row r="16" spans="1:27" ht="40.049999999999997" customHeight="1" x14ac:dyDescent="0.25">
      <c r="A16" s="353"/>
      <c r="B16" s="353"/>
      <c r="C16" s="353"/>
      <c r="D16" s="139"/>
      <c r="E16" s="139"/>
      <c r="F16" s="139"/>
      <c r="G16" s="354"/>
      <c r="H16" s="354"/>
      <c r="I16" s="354"/>
      <c r="J16" s="354"/>
      <c r="K16" s="354"/>
      <c r="L16" s="354"/>
      <c r="M16" s="355"/>
      <c r="N16" s="356"/>
      <c r="O16" s="139"/>
      <c r="P16" s="139"/>
      <c r="Q16" s="357"/>
    </row>
    <row r="17" spans="1:17" ht="40.049999999999997" customHeight="1" x14ac:dyDescent="0.25">
      <c r="A17" s="353"/>
      <c r="B17" s="353"/>
      <c r="C17" s="353"/>
      <c r="D17" s="558"/>
      <c r="E17" s="558"/>
      <c r="F17" s="558"/>
      <c r="G17" s="354"/>
      <c r="H17" s="354"/>
      <c r="I17" s="354"/>
      <c r="J17" s="354"/>
      <c r="K17" s="354"/>
      <c r="L17" s="354"/>
      <c r="M17" s="355"/>
      <c r="N17" s="550"/>
      <c r="O17" s="558"/>
      <c r="P17" s="558"/>
      <c r="Q17" s="357"/>
    </row>
    <row r="18" spans="1:17" ht="40.049999999999997" customHeight="1" x14ac:dyDescent="0.25">
      <c r="A18" s="353"/>
      <c r="B18" s="353"/>
      <c r="C18" s="353"/>
      <c r="D18" s="558"/>
      <c r="E18" s="558"/>
      <c r="F18" s="558"/>
      <c r="G18" s="354"/>
      <c r="H18" s="354"/>
      <c r="I18" s="354"/>
      <c r="J18" s="354"/>
      <c r="K18" s="354"/>
      <c r="L18" s="354"/>
      <c r="M18" s="355"/>
      <c r="N18" s="550"/>
      <c r="O18" s="558"/>
      <c r="P18" s="558"/>
      <c r="Q18" s="357"/>
    </row>
    <row r="19" spans="1:17" ht="40.049999999999997" customHeight="1" x14ac:dyDescent="0.25">
      <c r="A19" s="353"/>
      <c r="B19" s="353"/>
      <c r="C19" s="353"/>
      <c r="D19" s="558"/>
      <c r="E19" s="558"/>
      <c r="F19" s="558"/>
      <c r="G19" s="354"/>
      <c r="H19" s="354"/>
      <c r="I19" s="354"/>
      <c r="J19" s="354"/>
      <c r="K19" s="354"/>
      <c r="L19" s="354"/>
      <c r="M19" s="355"/>
      <c r="N19" s="550"/>
      <c r="O19" s="558"/>
      <c r="P19" s="558"/>
      <c r="Q19" s="357"/>
    </row>
    <row r="20" spans="1:17" ht="40.049999999999997" customHeight="1" x14ac:dyDescent="0.25">
      <c r="A20" s="353"/>
      <c r="B20" s="353"/>
      <c r="C20" s="353"/>
      <c r="D20" s="558"/>
      <c r="E20" s="558"/>
      <c r="F20" s="558"/>
      <c r="G20" s="354"/>
      <c r="H20" s="354"/>
      <c r="I20" s="354"/>
      <c r="J20" s="354"/>
      <c r="K20" s="354"/>
      <c r="L20" s="354"/>
      <c r="M20" s="355"/>
      <c r="N20" s="550"/>
      <c r="O20" s="558"/>
      <c r="P20" s="558"/>
      <c r="Q20" s="357"/>
    </row>
    <row r="21" spans="1:17" ht="36" customHeight="1" x14ac:dyDescent="0.25">
      <c r="A21" s="353"/>
      <c r="B21" s="353"/>
      <c r="C21" s="353"/>
      <c r="D21" s="558"/>
      <c r="E21" s="558"/>
      <c r="F21" s="558"/>
      <c r="G21" s="354"/>
      <c r="H21" s="354"/>
      <c r="I21" s="354"/>
      <c r="J21" s="354"/>
      <c r="K21" s="354"/>
      <c r="L21" s="354"/>
      <c r="M21" s="357"/>
      <c r="N21" s="353"/>
      <c r="O21" s="358"/>
      <c r="P21" s="353"/>
      <c r="Q21" s="357"/>
    </row>
    <row r="22" spans="1:17" ht="36" customHeight="1" x14ac:dyDescent="0.25">
      <c r="A22" s="406"/>
      <c r="B22" s="406"/>
      <c r="C22" s="406"/>
      <c r="D22" s="558"/>
      <c r="E22" s="558"/>
      <c r="F22" s="558"/>
      <c r="G22" s="408"/>
      <c r="H22" s="408"/>
      <c r="I22" s="409"/>
      <c r="J22" s="408"/>
      <c r="K22" s="408"/>
      <c r="L22" s="409"/>
      <c r="M22" s="407"/>
      <c r="N22" s="406"/>
      <c r="O22" s="406"/>
      <c r="P22" s="406"/>
      <c r="Q22" s="407"/>
    </row>
    <row r="23" spans="1:17" s="344" customFormat="1" ht="20.55" customHeight="1" x14ac:dyDescent="0.35">
      <c r="B23" s="360"/>
      <c r="I23" s="833">
        <f>SUM(I10:I22)</f>
        <v>2333334</v>
      </c>
      <c r="J23" s="344" t="s">
        <v>259</v>
      </c>
      <c r="L23" s="833">
        <f>SUM(L10:L22)</f>
        <v>1900000</v>
      </c>
      <c r="M23" s="344" t="s">
        <v>259</v>
      </c>
    </row>
    <row r="25" spans="1:17" x14ac:dyDescent="0.25">
      <c r="I25" s="361"/>
    </row>
  </sheetData>
  <pageMargins left="0.25" right="0.25" top="0.5" bottom="0.26" header="0.3" footer="0.3"/>
  <pageSetup paperSize="9" scale="6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45"/>
  <sheetViews>
    <sheetView showGridLines="0" zoomScale="83" zoomScaleNormal="83" zoomScaleSheetLayoutView="80" workbookViewId="0">
      <selection activeCell="H92" sqref="H92"/>
    </sheetView>
  </sheetViews>
  <sheetFormatPr defaultColWidth="8.73046875" defaultRowHeight="9.75" x14ac:dyDescent="0.25"/>
  <cols>
    <col min="1" max="1" width="15.53125" style="365" customWidth="1"/>
    <col min="2" max="3" width="11.265625" style="365" customWidth="1"/>
    <col min="4" max="4" width="17.06640625" style="365" customWidth="1"/>
    <col min="5" max="5" width="13.73046875" style="6" customWidth="1"/>
    <col min="6" max="7" width="11" style="365" customWidth="1"/>
    <col min="8" max="8" width="23.73046875" style="365" customWidth="1"/>
    <col min="9" max="10" width="12.59765625" style="365" customWidth="1"/>
    <col min="11" max="12" width="14.06640625" style="365" customWidth="1"/>
    <col min="13" max="13" width="13.796875" style="365" customWidth="1"/>
    <col min="14" max="14" width="14.73046875" style="365" customWidth="1"/>
    <col min="15" max="15" width="14.59765625" style="6" customWidth="1"/>
    <col min="16" max="16" width="13.33203125" style="145" customWidth="1"/>
    <col min="17" max="17" width="12.59765625" style="365" hidden="1" customWidth="1"/>
    <col min="18" max="16384" width="8.73046875" style="365"/>
  </cols>
  <sheetData>
    <row r="1" spans="1:33" s="18" customFormat="1" x14ac:dyDescent="0.25">
      <c r="A1" s="12" t="s">
        <v>20</v>
      </c>
      <c r="B1" s="13"/>
      <c r="C1" s="14"/>
      <c r="D1" s="12"/>
      <c r="E1" s="33"/>
      <c r="F1" s="14"/>
      <c r="G1" s="13"/>
      <c r="H1" s="15"/>
      <c r="I1" s="15"/>
      <c r="J1" s="15"/>
      <c r="K1" s="15"/>
      <c r="L1" s="15"/>
      <c r="M1" s="15"/>
      <c r="N1" s="34"/>
      <c r="O1" s="141"/>
      <c r="P1" s="15"/>
      <c r="Q1" s="15"/>
      <c r="R1" s="15"/>
      <c r="S1" s="15"/>
      <c r="T1" s="15"/>
      <c r="U1" s="15"/>
      <c r="V1" s="15"/>
      <c r="W1" s="16"/>
      <c r="X1" s="17"/>
      <c r="Y1" s="17"/>
      <c r="Z1" s="17"/>
      <c r="AA1" s="17"/>
      <c r="AB1" s="17"/>
      <c r="AC1" s="17"/>
      <c r="AG1" s="19"/>
    </row>
    <row r="2" spans="1:33" s="18" customFormat="1" x14ac:dyDescent="0.25">
      <c r="A2" s="20" t="s">
        <v>815</v>
      </c>
      <c r="B2" s="21"/>
      <c r="C2" s="22"/>
      <c r="D2" s="20"/>
      <c r="E2" s="35"/>
      <c r="F2" s="22"/>
      <c r="G2" s="21"/>
      <c r="H2" s="23"/>
      <c r="I2" s="23"/>
      <c r="J2" s="23"/>
      <c r="K2" s="23"/>
      <c r="L2" s="23"/>
      <c r="M2" s="23"/>
      <c r="N2" s="23"/>
      <c r="O2" s="36"/>
      <c r="P2" s="142"/>
      <c r="Q2" s="23"/>
      <c r="R2" s="23"/>
      <c r="S2" s="23"/>
      <c r="T2" s="23"/>
      <c r="U2" s="23"/>
      <c r="V2" s="23"/>
      <c r="W2" s="23"/>
      <c r="X2" s="24"/>
      <c r="Y2" s="17"/>
      <c r="Z2" s="17"/>
      <c r="AA2" s="17"/>
      <c r="AB2" s="17"/>
      <c r="AC2" s="17"/>
      <c r="AD2" s="17"/>
      <c r="AE2" s="17"/>
      <c r="AF2" s="25"/>
    </row>
    <row r="3" spans="1:33" s="18" customFormat="1" x14ac:dyDescent="0.25">
      <c r="A3" s="22"/>
      <c r="B3" s="21"/>
      <c r="C3" s="22"/>
      <c r="D3" s="22"/>
      <c r="E3" s="35"/>
      <c r="F3" s="22"/>
      <c r="G3" s="21"/>
      <c r="H3" s="23"/>
      <c r="I3" s="23"/>
      <c r="J3" s="23"/>
      <c r="K3" s="23"/>
      <c r="L3" s="23"/>
      <c r="M3" s="23"/>
      <c r="N3" s="23"/>
      <c r="O3" s="36"/>
      <c r="P3" s="142"/>
      <c r="Q3" s="23"/>
      <c r="R3" s="23"/>
      <c r="S3" s="23"/>
      <c r="T3" s="23"/>
      <c r="U3" s="23"/>
      <c r="V3" s="23"/>
      <c r="W3" s="23"/>
      <c r="X3" s="24"/>
      <c r="Y3" s="17"/>
      <c r="Z3" s="17"/>
      <c r="AA3" s="17"/>
      <c r="AB3" s="17"/>
      <c r="AC3" s="17"/>
      <c r="AD3" s="17"/>
      <c r="AE3" s="17"/>
      <c r="AF3" s="25"/>
    </row>
    <row r="4" spans="1:33" s="18" customFormat="1" x14ac:dyDescent="0.25">
      <c r="A4" s="20" t="s">
        <v>26</v>
      </c>
      <c r="B4" s="10" t="s">
        <v>250</v>
      </c>
      <c r="D4" s="20"/>
      <c r="E4" s="35"/>
      <c r="F4" s="22"/>
      <c r="G4" s="27"/>
      <c r="H4" s="27"/>
      <c r="I4" s="27"/>
      <c r="J4" s="27"/>
      <c r="K4" s="27"/>
      <c r="L4" s="27"/>
      <c r="M4" s="27"/>
      <c r="N4" s="37"/>
      <c r="O4" s="143"/>
      <c r="P4" s="27"/>
      <c r="Q4" s="27"/>
      <c r="R4" s="27"/>
      <c r="S4" s="27"/>
      <c r="T4" s="27"/>
      <c r="U4" s="27"/>
      <c r="V4" s="27"/>
      <c r="W4" s="16"/>
      <c r="X4" s="16"/>
      <c r="Y4" s="16"/>
      <c r="Z4" s="16"/>
      <c r="AA4" s="16"/>
      <c r="AB4" s="16"/>
      <c r="AC4" s="16"/>
      <c r="AD4" s="16"/>
      <c r="AE4" s="28"/>
    </row>
    <row r="5" spans="1:33" s="18" customFormat="1" x14ac:dyDescent="0.25">
      <c r="A5" s="20" t="s">
        <v>27</v>
      </c>
      <c r="B5" s="11" t="s">
        <v>251</v>
      </c>
      <c r="D5" s="20"/>
      <c r="E5" s="35"/>
      <c r="F5" s="22"/>
      <c r="G5" s="29"/>
      <c r="H5" s="29"/>
      <c r="I5" s="29"/>
      <c r="J5" s="29"/>
      <c r="K5" s="29"/>
      <c r="L5" s="29"/>
      <c r="M5" s="38"/>
      <c r="N5" s="144"/>
      <c r="O5" s="29"/>
      <c r="P5" s="29"/>
      <c r="Q5" s="29"/>
      <c r="R5" s="29"/>
      <c r="S5" s="29"/>
      <c r="T5" s="29"/>
      <c r="U5" s="29"/>
      <c r="V5" s="16"/>
      <c r="W5" s="16"/>
      <c r="X5" s="16"/>
      <c r="Y5" s="16"/>
      <c r="Z5" s="16"/>
      <c r="AA5" s="16"/>
      <c r="AB5" s="16"/>
      <c r="AC5" s="17"/>
    </row>
    <row r="6" spans="1:33" s="343" customFormat="1" x14ac:dyDescent="0.25">
      <c r="B6" s="344"/>
      <c r="E6" s="6"/>
      <c r="J6" s="6"/>
      <c r="K6" s="145"/>
    </row>
    <row r="7" spans="1:33" s="363" customFormat="1" ht="35" customHeight="1" x14ac:dyDescent="0.35">
      <c r="A7" s="506" t="s">
        <v>227</v>
      </c>
      <c r="B7" s="506" t="s">
        <v>229</v>
      </c>
      <c r="C7" s="506" t="s">
        <v>230</v>
      </c>
      <c r="D7" s="506" t="s">
        <v>620</v>
      </c>
      <c r="E7" s="506" t="s">
        <v>776</v>
      </c>
      <c r="F7" s="506" t="s">
        <v>621</v>
      </c>
      <c r="G7" s="506" t="s">
        <v>622</v>
      </c>
      <c r="H7" s="506" t="s">
        <v>228</v>
      </c>
      <c r="I7" s="401" t="s">
        <v>777</v>
      </c>
      <c r="J7" s="506" t="s">
        <v>778</v>
      </c>
    </row>
    <row r="8" spans="1:33" s="364" customFormat="1" x14ac:dyDescent="0.25">
      <c r="A8" s="857" t="s">
        <v>825</v>
      </c>
      <c r="B8" s="862">
        <v>43892</v>
      </c>
      <c r="C8" s="863" t="s">
        <v>623</v>
      </c>
      <c r="D8" s="863" t="s">
        <v>823</v>
      </c>
      <c r="E8" s="864">
        <v>65465</v>
      </c>
      <c r="F8" s="691" t="s">
        <v>624</v>
      </c>
      <c r="G8" s="692">
        <v>43921</v>
      </c>
      <c r="H8" s="693" t="s">
        <v>625</v>
      </c>
      <c r="I8" s="694">
        <v>28500</v>
      </c>
      <c r="J8" s="695">
        <v>0.3060413961658901</v>
      </c>
    </row>
    <row r="9" spans="1:33" x14ac:dyDescent="0.25">
      <c r="A9" s="855"/>
      <c r="B9" s="858"/>
      <c r="C9" s="860"/>
      <c r="D9" s="860"/>
      <c r="E9" s="865"/>
      <c r="F9" s="691" t="s">
        <v>626</v>
      </c>
      <c r="G9" s="692">
        <v>43941</v>
      </c>
      <c r="H9" s="693" t="s">
        <v>627</v>
      </c>
      <c r="I9" s="694">
        <v>28500</v>
      </c>
      <c r="J9" s="695">
        <v>0.3060413961658901</v>
      </c>
      <c r="O9" s="365"/>
      <c r="P9" s="365"/>
    </row>
    <row r="10" spans="1:33" x14ac:dyDescent="0.25">
      <c r="A10" s="855"/>
      <c r="B10" s="859"/>
      <c r="C10" s="861"/>
      <c r="D10" s="861"/>
      <c r="E10" s="866"/>
      <c r="F10" s="691" t="s">
        <v>628</v>
      </c>
      <c r="G10" s="692">
        <v>43966</v>
      </c>
      <c r="H10" s="693" t="s">
        <v>629</v>
      </c>
      <c r="I10" s="694">
        <v>28500</v>
      </c>
      <c r="J10" s="695">
        <v>0.3060413961658901</v>
      </c>
      <c r="O10" s="365"/>
      <c r="P10" s="365"/>
    </row>
    <row r="11" spans="1:33" x14ac:dyDescent="0.25">
      <c r="A11" s="855"/>
      <c r="B11" s="862">
        <v>43989</v>
      </c>
      <c r="C11" s="863" t="s">
        <v>630</v>
      </c>
      <c r="D11" s="863" t="s">
        <v>823</v>
      </c>
      <c r="E11" s="864">
        <v>86875</v>
      </c>
      <c r="F11" s="691" t="s">
        <v>631</v>
      </c>
      <c r="G11" s="692">
        <v>44012</v>
      </c>
      <c r="H11" s="693" t="s">
        <v>632</v>
      </c>
      <c r="I11" s="694">
        <v>28500</v>
      </c>
      <c r="J11" s="695">
        <v>0.31223021582733812</v>
      </c>
      <c r="O11" s="365"/>
      <c r="P11" s="365"/>
    </row>
    <row r="12" spans="1:33" x14ac:dyDescent="0.25">
      <c r="A12" s="855"/>
      <c r="B12" s="858"/>
      <c r="C12" s="860"/>
      <c r="D12" s="860"/>
      <c r="E12" s="865"/>
      <c r="F12" s="691" t="s">
        <v>633</v>
      </c>
      <c r="G12" s="692">
        <v>44014</v>
      </c>
      <c r="H12" s="693" t="s">
        <v>634</v>
      </c>
      <c r="I12" s="694">
        <v>28500</v>
      </c>
      <c r="J12" s="695">
        <v>0.31223021582733812</v>
      </c>
      <c r="O12" s="365"/>
      <c r="P12" s="365"/>
    </row>
    <row r="13" spans="1:33" x14ac:dyDescent="0.25">
      <c r="A13" s="855"/>
      <c r="B13" s="858"/>
      <c r="C13" s="860"/>
      <c r="D13" s="860"/>
      <c r="E13" s="865"/>
      <c r="F13" s="691" t="s">
        <v>635</v>
      </c>
      <c r="G13" s="692">
        <v>44088</v>
      </c>
      <c r="H13" s="693" t="s">
        <v>636</v>
      </c>
      <c r="I13" s="694">
        <v>28500</v>
      </c>
      <c r="J13" s="695">
        <v>0.31223021582733812</v>
      </c>
      <c r="O13" s="365"/>
      <c r="P13" s="365"/>
    </row>
    <row r="14" spans="1:33" x14ac:dyDescent="0.25">
      <c r="A14" s="855"/>
      <c r="B14" s="859"/>
      <c r="C14" s="861"/>
      <c r="D14" s="861"/>
      <c r="E14" s="866"/>
      <c r="F14" s="691" t="s">
        <v>637</v>
      </c>
      <c r="G14" s="692">
        <v>44104</v>
      </c>
      <c r="H14" s="693" t="s">
        <v>638</v>
      </c>
      <c r="I14" s="694">
        <v>28500</v>
      </c>
      <c r="J14" s="695">
        <v>0.31223021582733812</v>
      </c>
      <c r="O14" s="365"/>
      <c r="P14" s="365"/>
    </row>
    <row r="15" spans="1:33" x14ac:dyDescent="0.25">
      <c r="A15" s="855"/>
      <c r="B15" s="862">
        <v>44146</v>
      </c>
      <c r="C15" s="863" t="s">
        <v>639</v>
      </c>
      <c r="D15" s="863" t="s">
        <v>824</v>
      </c>
      <c r="E15" s="864">
        <v>65364</v>
      </c>
      <c r="F15" s="691" t="s">
        <v>640</v>
      </c>
      <c r="G15" s="692">
        <v>44165</v>
      </c>
      <c r="H15" s="693" t="s">
        <v>641</v>
      </c>
      <c r="I15" s="694">
        <v>28500</v>
      </c>
      <c r="J15" s="695">
        <v>0.30805948228382596</v>
      </c>
      <c r="O15" s="365"/>
      <c r="P15" s="365"/>
    </row>
    <row r="16" spans="1:33" x14ac:dyDescent="0.25">
      <c r="A16" s="856"/>
      <c r="B16" s="859"/>
      <c r="C16" s="861"/>
      <c r="D16" s="861"/>
      <c r="E16" s="866"/>
      <c r="F16" s="691" t="s">
        <v>642</v>
      </c>
      <c r="G16" s="692">
        <v>44170</v>
      </c>
      <c r="H16" s="693" t="s">
        <v>643</v>
      </c>
      <c r="I16" s="694">
        <v>28500</v>
      </c>
      <c r="J16" s="695">
        <v>0.30805948228382596</v>
      </c>
      <c r="O16" s="365"/>
      <c r="P16" s="365"/>
    </row>
    <row r="17" spans="1:16" x14ac:dyDescent="0.25">
      <c r="A17" s="857" t="s">
        <v>826</v>
      </c>
      <c r="B17" s="688">
        <v>44174</v>
      </c>
      <c r="C17" s="689" t="s">
        <v>644</v>
      </c>
      <c r="D17" s="689" t="s">
        <v>823</v>
      </c>
      <c r="E17" s="690">
        <v>76487</v>
      </c>
      <c r="F17" s="691" t="s">
        <v>645</v>
      </c>
      <c r="G17" s="692">
        <v>43835</v>
      </c>
      <c r="H17" s="693" t="s">
        <v>646</v>
      </c>
      <c r="I17" s="694">
        <v>24600</v>
      </c>
      <c r="J17" s="695">
        <v>0.28649312955142703</v>
      </c>
      <c r="O17" s="365"/>
      <c r="P17" s="365"/>
    </row>
    <row r="18" spans="1:16" x14ac:dyDescent="0.25">
      <c r="A18" s="855"/>
      <c r="B18" s="858"/>
      <c r="C18" s="860"/>
      <c r="D18" s="860"/>
      <c r="E18" s="865"/>
      <c r="F18" s="691" t="s">
        <v>647</v>
      </c>
      <c r="G18" s="692">
        <v>44048</v>
      </c>
      <c r="H18" s="693" t="s">
        <v>648</v>
      </c>
      <c r="I18" s="694">
        <v>24700</v>
      </c>
      <c r="J18" s="695">
        <v>0.24138069678145666</v>
      </c>
      <c r="O18" s="365"/>
      <c r="P18" s="365"/>
    </row>
    <row r="19" spans="1:16" x14ac:dyDescent="0.25">
      <c r="A19" s="855"/>
      <c r="B19" s="859"/>
      <c r="C19" s="861"/>
      <c r="D19" s="861"/>
      <c r="E19" s="866"/>
      <c r="F19" s="691" t="s">
        <v>649</v>
      </c>
      <c r="G19" s="692">
        <v>44048</v>
      </c>
      <c r="H19" s="693" t="s">
        <v>650</v>
      </c>
      <c r="I19" s="694">
        <v>24700</v>
      </c>
      <c r="J19" s="695">
        <v>0.24138069678145666</v>
      </c>
      <c r="O19" s="365"/>
      <c r="P19" s="365"/>
    </row>
    <row r="20" spans="1:16" x14ac:dyDescent="0.25">
      <c r="A20" s="855"/>
      <c r="B20" s="862">
        <v>44095</v>
      </c>
      <c r="C20" s="863" t="s">
        <v>651</v>
      </c>
      <c r="D20" s="863" t="s">
        <v>824</v>
      </c>
      <c r="E20" s="864">
        <v>101064</v>
      </c>
      <c r="F20" s="691" t="s">
        <v>652</v>
      </c>
      <c r="G20" s="692">
        <v>44104</v>
      </c>
      <c r="H20" s="693" t="s">
        <v>653</v>
      </c>
      <c r="I20" s="694">
        <v>24800</v>
      </c>
      <c r="J20" s="695">
        <v>0.22694530198685986</v>
      </c>
      <c r="O20" s="365"/>
      <c r="P20" s="365"/>
    </row>
    <row r="21" spans="1:16" x14ac:dyDescent="0.25">
      <c r="A21" s="855"/>
      <c r="B21" s="858"/>
      <c r="C21" s="860"/>
      <c r="D21" s="860"/>
      <c r="E21" s="865"/>
      <c r="F21" s="691" t="s">
        <v>654</v>
      </c>
      <c r="G21" s="692">
        <v>44118</v>
      </c>
      <c r="H21" s="693" t="s">
        <v>655</v>
      </c>
      <c r="I21" s="694">
        <v>24800</v>
      </c>
      <c r="J21" s="695">
        <v>0.22694530198685986</v>
      </c>
      <c r="O21" s="365"/>
      <c r="P21" s="365"/>
    </row>
    <row r="22" spans="1:16" x14ac:dyDescent="0.25">
      <c r="A22" s="855"/>
      <c r="B22" s="858"/>
      <c r="C22" s="860"/>
      <c r="D22" s="860"/>
      <c r="E22" s="865"/>
      <c r="F22" s="691" t="s">
        <v>656</v>
      </c>
      <c r="G22" s="692">
        <v>44165</v>
      </c>
      <c r="H22" s="693" t="s">
        <v>657</v>
      </c>
      <c r="I22" s="694">
        <v>24800</v>
      </c>
      <c r="J22" s="695">
        <v>0.22694530198685986</v>
      </c>
      <c r="O22" s="365"/>
      <c r="P22" s="365"/>
    </row>
    <row r="23" spans="1:16" x14ac:dyDescent="0.25">
      <c r="A23" s="855"/>
      <c r="B23" s="858"/>
      <c r="C23" s="860"/>
      <c r="D23" s="860"/>
      <c r="E23" s="865"/>
      <c r="F23" s="691" t="s">
        <v>658</v>
      </c>
      <c r="G23" s="692">
        <v>44030</v>
      </c>
      <c r="H23" s="693" t="s">
        <v>659</v>
      </c>
      <c r="I23" s="694">
        <v>60000</v>
      </c>
      <c r="J23" s="695">
        <v>0.20549222256601082</v>
      </c>
      <c r="O23" s="365"/>
      <c r="P23" s="365"/>
    </row>
    <row r="24" spans="1:16" x14ac:dyDescent="0.25">
      <c r="A24" s="855"/>
      <c r="B24" s="859"/>
      <c r="C24" s="861"/>
      <c r="D24" s="861"/>
      <c r="E24" s="866"/>
      <c r="F24" s="691" t="s">
        <v>660</v>
      </c>
      <c r="G24" s="692">
        <v>44073</v>
      </c>
      <c r="H24" s="693" t="s">
        <v>661</v>
      </c>
      <c r="I24" s="694">
        <v>60000</v>
      </c>
      <c r="J24" s="695">
        <v>0.20549222256601082</v>
      </c>
      <c r="L24" s="9"/>
      <c r="M24" s="146"/>
      <c r="O24" s="365"/>
      <c r="P24" s="365"/>
    </row>
    <row r="25" spans="1:16" x14ac:dyDescent="0.25">
      <c r="A25" s="855"/>
      <c r="B25" s="862">
        <v>44095</v>
      </c>
      <c r="C25" s="863" t="s">
        <v>651</v>
      </c>
      <c r="D25" s="863" t="s">
        <v>824</v>
      </c>
      <c r="E25" s="864">
        <v>197542</v>
      </c>
      <c r="F25" s="691" t="s">
        <v>662</v>
      </c>
      <c r="G25" s="692">
        <v>44135</v>
      </c>
      <c r="H25" s="693" t="s">
        <v>663</v>
      </c>
      <c r="I25" s="694">
        <v>60000</v>
      </c>
      <c r="J25" s="695">
        <v>0.21493150823622317</v>
      </c>
    </row>
    <row r="26" spans="1:16" x14ac:dyDescent="0.25">
      <c r="A26" s="855"/>
      <c r="B26" s="858"/>
      <c r="C26" s="860"/>
      <c r="D26" s="860"/>
      <c r="E26" s="865"/>
      <c r="F26" s="691" t="s">
        <v>664</v>
      </c>
      <c r="G26" s="692">
        <v>44164</v>
      </c>
      <c r="H26" s="693" t="s">
        <v>665</v>
      </c>
      <c r="I26" s="694">
        <v>60000</v>
      </c>
      <c r="J26" s="695">
        <v>0.21493150823622317</v>
      </c>
    </row>
    <row r="27" spans="1:16" x14ac:dyDescent="0.25">
      <c r="A27" s="856"/>
      <c r="B27" s="859"/>
      <c r="C27" s="861"/>
      <c r="D27" s="861"/>
      <c r="E27" s="866"/>
      <c r="F27" s="691" t="s">
        <v>666</v>
      </c>
      <c r="G27" s="696">
        <v>44172</v>
      </c>
      <c r="H27" s="693" t="s">
        <v>667</v>
      </c>
      <c r="I27" s="694">
        <v>60000</v>
      </c>
      <c r="J27" s="695">
        <v>0.21493150823622317</v>
      </c>
    </row>
    <row r="28" spans="1:16" x14ac:dyDescent="0.25">
      <c r="A28" s="441"/>
      <c r="B28" s="442"/>
      <c r="C28" s="443"/>
      <c r="D28" s="443"/>
      <c r="E28" s="443"/>
      <c r="F28" s="443"/>
      <c r="G28" s="443"/>
      <c r="H28" s="443"/>
      <c r="I28" s="443"/>
      <c r="J28" s="437"/>
    </row>
    <row r="29" spans="1:16" x14ac:dyDescent="0.25">
      <c r="A29" s="441"/>
      <c r="B29" s="442"/>
      <c r="C29" s="443"/>
      <c r="D29" s="443"/>
      <c r="E29" s="443"/>
      <c r="F29" s="443"/>
      <c r="G29" s="443"/>
      <c r="H29" s="443"/>
      <c r="I29" s="443"/>
      <c r="J29" s="437"/>
      <c r="O29" s="415"/>
      <c r="P29" s="426"/>
    </row>
    <row r="30" spans="1:16" x14ac:dyDescent="0.25">
      <c r="A30" s="441"/>
      <c r="B30" s="442"/>
      <c r="C30" s="443"/>
      <c r="D30" s="443"/>
      <c r="E30" s="443"/>
      <c r="F30" s="443"/>
      <c r="G30" s="443"/>
      <c r="H30" s="443"/>
      <c r="I30" s="443"/>
      <c r="J30" s="437"/>
      <c r="O30" s="415"/>
      <c r="P30" s="426"/>
    </row>
    <row r="31" spans="1:16" x14ac:dyDescent="0.25">
      <c r="A31" s="441"/>
      <c r="B31" s="442"/>
      <c r="C31" s="443"/>
      <c r="D31" s="443"/>
      <c r="E31" s="443"/>
      <c r="F31" s="443"/>
      <c r="G31" s="443"/>
      <c r="H31" s="443"/>
      <c r="I31" s="443"/>
      <c r="J31" s="437"/>
      <c r="O31" s="415"/>
      <c r="P31" s="426"/>
    </row>
    <row r="32" spans="1:16" x14ac:dyDescent="0.25">
      <c r="A32" s="441"/>
      <c r="B32" s="442"/>
      <c r="C32" s="443"/>
      <c r="D32" s="443"/>
      <c r="E32" s="443"/>
      <c r="F32" s="443"/>
      <c r="G32" s="443"/>
      <c r="H32" s="443"/>
      <c r="I32" s="443"/>
      <c r="J32" s="437"/>
      <c r="O32" s="415"/>
      <c r="P32" s="426"/>
    </row>
    <row r="33" spans="1:16" x14ac:dyDescent="0.25">
      <c r="A33" s="441"/>
      <c r="B33" s="442"/>
      <c r="C33" s="443"/>
      <c r="D33" s="443"/>
      <c r="E33" s="443"/>
      <c r="F33" s="443"/>
      <c r="G33" s="443"/>
      <c r="H33" s="443"/>
      <c r="I33" s="443"/>
      <c r="J33" s="437"/>
      <c r="O33" s="415"/>
      <c r="P33" s="426"/>
    </row>
    <row r="34" spans="1:16" x14ac:dyDescent="0.25">
      <c r="A34" s="441"/>
      <c r="B34" s="442"/>
      <c r="C34" s="443"/>
      <c r="D34" s="443"/>
      <c r="E34" s="443"/>
      <c r="F34" s="443"/>
      <c r="G34" s="443"/>
      <c r="H34" s="443"/>
      <c r="I34" s="443"/>
      <c r="J34" s="437"/>
      <c r="O34" s="415"/>
      <c r="P34" s="426"/>
    </row>
    <row r="35" spans="1:16" x14ac:dyDescent="0.25">
      <c r="A35" s="441"/>
      <c r="B35" s="442"/>
      <c r="C35" s="443"/>
      <c r="D35" s="443"/>
      <c r="E35" s="443"/>
      <c r="F35" s="443"/>
      <c r="G35" s="443"/>
      <c r="H35" s="443"/>
      <c r="I35" s="443"/>
      <c r="J35" s="437"/>
      <c r="O35" s="415"/>
      <c r="P35" s="426"/>
    </row>
    <row r="36" spans="1:16" x14ac:dyDescent="0.25">
      <c r="A36" s="441"/>
      <c r="B36" s="442"/>
      <c r="C36" s="443"/>
      <c r="D36" s="443"/>
      <c r="E36" s="443"/>
      <c r="F36" s="443"/>
      <c r="G36" s="443"/>
      <c r="H36" s="443"/>
      <c r="I36" s="443"/>
      <c r="J36" s="437"/>
      <c r="O36" s="415"/>
      <c r="P36" s="426"/>
    </row>
    <row r="37" spans="1:16" x14ac:dyDescent="0.25">
      <c r="A37" s="441"/>
      <c r="B37" s="442"/>
      <c r="C37" s="443"/>
      <c r="D37" s="443"/>
      <c r="E37" s="443"/>
      <c r="F37" s="443"/>
      <c r="G37" s="443"/>
      <c r="H37" s="443"/>
      <c r="I37" s="443"/>
      <c r="J37" s="437"/>
      <c r="O37" s="415"/>
      <c r="P37" s="426"/>
    </row>
    <row r="38" spans="1:16" x14ac:dyDescent="0.25">
      <c r="A38" s="441"/>
      <c r="B38" s="442"/>
      <c r="C38" s="443"/>
      <c r="D38" s="443"/>
      <c r="E38" s="443"/>
      <c r="F38" s="443"/>
      <c r="G38" s="443"/>
      <c r="H38" s="443"/>
      <c r="I38" s="443"/>
      <c r="J38" s="437"/>
      <c r="O38" s="415"/>
      <c r="P38" s="426"/>
    </row>
    <row r="39" spans="1:16" x14ac:dyDescent="0.25">
      <c r="A39" s="441"/>
      <c r="B39" s="442"/>
      <c r="C39" s="443"/>
      <c r="D39" s="443"/>
      <c r="E39" s="443"/>
      <c r="F39" s="443"/>
      <c r="G39" s="443"/>
      <c r="H39" s="443"/>
      <c r="I39" s="443"/>
      <c r="J39" s="437"/>
      <c r="O39" s="415"/>
      <c r="P39" s="426"/>
    </row>
    <row r="40" spans="1:16" x14ac:dyDescent="0.25">
      <c r="A40" s="441"/>
      <c r="B40" s="442"/>
      <c r="C40" s="443"/>
      <c r="D40" s="443"/>
      <c r="E40" s="443"/>
      <c r="F40" s="443"/>
      <c r="G40" s="443"/>
      <c r="H40" s="443"/>
      <c r="I40" s="443"/>
      <c r="J40" s="437"/>
      <c r="O40" s="415"/>
      <c r="P40" s="426"/>
    </row>
    <row r="41" spans="1:16" x14ac:dyDescent="0.25">
      <c r="A41" s="441"/>
      <c r="B41" s="442"/>
      <c r="C41" s="443"/>
      <c r="D41" s="443"/>
      <c r="E41" s="443"/>
      <c r="F41" s="443"/>
      <c r="G41" s="443"/>
      <c r="H41" s="443"/>
      <c r="I41" s="443"/>
      <c r="J41" s="437"/>
    </row>
    <row r="42" spans="1:16" x14ac:dyDescent="0.25">
      <c r="A42" s="448"/>
      <c r="B42" s="449"/>
      <c r="C42" s="450"/>
      <c r="D42" s="450"/>
      <c r="E42" s="450"/>
      <c r="F42" s="450"/>
      <c r="G42" s="450"/>
      <c r="H42" s="450"/>
      <c r="I42" s="450"/>
      <c r="J42" s="437"/>
    </row>
    <row r="43" spans="1:16" x14ac:dyDescent="0.25">
      <c r="A43" s="448"/>
      <c r="B43" s="449"/>
      <c r="C43" s="450"/>
      <c r="D43" s="450"/>
      <c r="E43" s="435"/>
      <c r="F43" s="436"/>
      <c r="G43" s="438"/>
      <c r="H43" s="434"/>
      <c r="I43" s="451"/>
      <c r="J43" s="437"/>
    </row>
    <row r="44" spans="1:16" x14ac:dyDescent="0.25">
      <c r="A44" s="444"/>
      <c r="B44" s="446"/>
      <c r="C44" s="446"/>
      <c r="D44" s="457" t="s">
        <v>0</v>
      </c>
      <c r="E44" s="832">
        <f>SUM(E8:E43)</f>
        <v>592797</v>
      </c>
      <c r="F44" s="446"/>
      <c r="G44" s="446"/>
      <c r="H44" s="457" t="s">
        <v>0</v>
      </c>
      <c r="I44" s="832">
        <f>SUM(I8:I43)</f>
        <v>704900</v>
      </c>
      <c r="J44" s="447"/>
    </row>
    <row r="45" spans="1:16" x14ac:dyDescent="0.25">
      <c r="A45" s="445"/>
      <c r="B45" s="439"/>
      <c r="C45" s="439"/>
      <c r="D45" s="439"/>
      <c r="E45" s="439" t="s">
        <v>277</v>
      </c>
      <c r="F45" s="439"/>
      <c r="G45" s="439"/>
      <c r="H45" s="439"/>
      <c r="I45" s="439" t="s">
        <v>277</v>
      </c>
      <c r="J45" s="439"/>
    </row>
  </sheetData>
  <mergeCells count="31">
    <mergeCell ref="E23:E24"/>
    <mergeCell ref="B25:B27"/>
    <mergeCell ref="C25:C27"/>
    <mergeCell ref="D25:D27"/>
    <mergeCell ref="E25:E27"/>
    <mergeCell ref="A8:A16"/>
    <mergeCell ref="B8:B10"/>
    <mergeCell ref="C8:C10"/>
    <mergeCell ref="D8:D10"/>
    <mergeCell ref="E8:E10"/>
    <mergeCell ref="B11:B14"/>
    <mergeCell ref="C11:C14"/>
    <mergeCell ref="D11:D14"/>
    <mergeCell ref="E11:E14"/>
    <mergeCell ref="B15:B16"/>
    <mergeCell ref="C15:C16"/>
    <mergeCell ref="D15:D16"/>
    <mergeCell ref="E15:E16"/>
    <mergeCell ref="E20:E22"/>
    <mergeCell ref="B18:B19"/>
    <mergeCell ref="C18:C19"/>
    <mergeCell ref="D18:D19"/>
    <mergeCell ref="E18:E19"/>
    <mergeCell ref="A23:A27"/>
    <mergeCell ref="A17:A22"/>
    <mergeCell ref="B23:B24"/>
    <mergeCell ref="C23:C24"/>
    <mergeCell ref="D23:D24"/>
    <mergeCell ref="B20:B22"/>
    <mergeCell ref="C20:C22"/>
    <mergeCell ref="D20:D22"/>
  </mergeCells>
  <pageMargins left="0.25" right="0.25" top="0.5" bottom="0.26" header="0.3" footer="0.3"/>
  <pageSetup paperSize="9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X37"/>
  <sheetViews>
    <sheetView zoomScaleNormal="100" zoomScaleSheetLayoutView="70" zoomScalePageLayoutView="80" workbookViewId="0">
      <selection activeCell="H92" sqref="H92"/>
    </sheetView>
  </sheetViews>
  <sheetFormatPr defaultColWidth="8.73046875" defaultRowHeight="9.75" x14ac:dyDescent="0.25"/>
  <cols>
    <col min="1" max="1" width="27.33203125" style="365" customWidth="1"/>
    <col min="2" max="2" width="57.59765625" style="365" customWidth="1"/>
    <col min="3" max="3" width="18.73046875" style="365" bestFit="1" customWidth="1"/>
    <col min="4" max="6" width="14.06640625" style="365" customWidth="1"/>
    <col min="7" max="16384" width="8.73046875" style="365"/>
  </cols>
  <sheetData>
    <row r="1" spans="1:24" s="18" customFormat="1" x14ac:dyDescent="0.25">
      <c r="A1" s="12" t="s">
        <v>20</v>
      </c>
      <c r="B1" s="14"/>
      <c r="C1" s="15"/>
      <c r="D1" s="13"/>
      <c r="E1" s="15"/>
      <c r="F1" s="15"/>
      <c r="G1" s="15"/>
      <c r="H1" s="15"/>
      <c r="I1" s="15"/>
      <c r="J1" s="15"/>
      <c r="K1" s="15"/>
      <c r="L1" s="15"/>
      <c r="M1" s="15"/>
      <c r="N1" s="16"/>
      <c r="O1" s="17"/>
      <c r="P1" s="17"/>
      <c r="Q1" s="17"/>
      <c r="R1" s="17"/>
      <c r="S1" s="17"/>
      <c r="T1" s="17"/>
      <c r="X1" s="19"/>
    </row>
    <row r="2" spans="1:24" s="18" customFormat="1" x14ac:dyDescent="0.25">
      <c r="A2" s="20" t="s">
        <v>720</v>
      </c>
      <c r="B2" s="22"/>
      <c r="C2" s="23"/>
      <c r="D2" s="21"/>
      <c r="E2" s="23"/>
      <c r="F2" s="23"/>
      <c r="G2" s="23"/>
      <c r="H2" s="23"/>
      <c r="I2" s="23"/>
      <c r="J2" s="23"/>
      <c r="K2" s="23"/>
      <c r="L2" s="23"/>
      <c r="M2" s="23"/>
      <c r="N2" s="24"/>
      <c r="O2" s="17"/>
      <c r="P2" s="17"/>
      <c r="Q2" s="17"/>
      <c r="R2" s="17"/>
      <c r="S2" s="17"/>
      <c r="T2" s="17"/>
      <c r="U2" s="17"/>
      <c r="V2" s="25"/>
    </row>
    <row r="3" spans="1:24" s="18" customFormat="1" x14ac:dyDescent="0.25">
      <c r="A3" s="21"/>
      <c r="B3" s="22"/>
      <c r="C3" s="23"/>
      <c r="D3" s="21"/>
      <c r="E3" s="23"/>
      <c r="F3" s="23"/>
      <c r="G3" s="23"/>
      <c r="H3" s="23"/>
      <c r="I3" s="23"/>
      <c r="J3" s="23"/>
      <c r="K3" s="23"/>
      <c r="L3" s="23"/>
      <c r="M3" s="23"/>
      <c r="N3" s="24"/>
      <c r="O3" s="17"/>
      <c r="P3" s="17"/>
      <c r="Q3" s="17"/>
      <c r="R3" s="17"/>
      <c r="S3" s="17"/>
      <c r="T3" s="17"/>
      <c r="U3" s="17"/>
      <c r="V3" s="25"/>
    </row>
    <row r="4" spans="1:24" s="18" customFormat="1" x14ac:dyDescent="0.25">
      <c r="A4" s="20" t="s">
        <v>19</v>
      </c>
      <c r="B4" s="10" t="s">
        <v>613</v>
      </c>
      <c r="C4" s="27"/>
      <c r="D4" s="21"/>
      <c r="E4" s="27"/>
      <c r="F4" s="27"/>
      <c r="G4" s="27"/>
      <c r="H4" s="27"/>
      <c r="I4" s="27"/>
      <c r="J4" s="27"/>
      <c r="K4" s="27"/>
      <c r="L4" s="27"/>
      <c r="M4" s="27"/>
      <c r="N4" s="16"/>
      <c r="O4" s="16"/>
      <c r="P4" s="16"/>
      <c r="Q4" s="16"/>
      <c r="R4" s="16"/>
      <c r="S4" s="16"/>
      <c r="T4" s="16"/>
      <c r="U4" s="16"/>
      <c r="V4" s="28"/>
    </row>
    <row r="5" spans="1:24" s="18" customFormat="1" x14ac:dyDescent="0.25">
      <c r="A5" s="20" t="s">
        <v>27</v>
      </c>
      <c r="B5" s="11" t="s">
        <v>251</v>
      </c>
      <c r="C5" s="29"/>
      <c r="D5" s="21"/>
      <c r="E5" s="29"/>
      <c r="F5" s="29"/>
      <c r="G5" s="29"/>
      <c r="H5" s="29"/>
      <c r="I5" s="29"/>
      <c r="J5" s="29"/>
      <c r="K5" s="29"/>
      <c r="L5" s="29"/>
      <c r="M5" s="29"/>
      <c r="N5" s="16"/>
      <c r="O5" s="16"/>
      <c r="P5" s="16"/>
      <c r="Q5" s="16"/>
      <c r="R5" s="16"/>
      <c r="S5" s="16"/>
      <c r="T5" s="16"/>
      <c r="U5" s="17"/>
    </row>
    <row r="6" spans="1:24" s="343" customFormat="1" x14ac:dyDescent="0.25">
      <c r="A6" s="344"/>
    </row>
    <row r="7" spans="1:24" s="367" customFormat="1" ht="31.5" customHeight="1" x14ac:dyDescent="0.25">
      <c r="A7" s="362" t="s">
        <v>228</v>
      </c>
      <c r="B7" s="362" t="s">
        <v>313</v>
      </c>
      <c r="C7" s="366" t="s">
        <v>764</v>
      </c>
    </row>
    <row r="8" spans="1:24" ht="21.7" customHeight="1" x14ac:dyDescent="0.25">
      <c r="A8" s="697" t="s">
        <v>827</v>
      </c>
      <c r="B8" s="697" t="s">
        <v>668</v>
      </c>
      <c r="C8" s="698">
        <v>100000</v>
      </c>
    </row>
    <row r="9" spans="1:24" ht="21.7" customHeight="1" x14ac:dyDescent="0.25">
      <c r="A9" s="697" t="s">
        <v>669</v>
      </c>
      <c r="B9" s="697" t="s">
        <v>670</v>
      </c>
      <c r="C9" s="698">
        <v>262382</v>
      </c>
    </row>
    <row r="10" spans="1:24" ht="21.7" customHeight="1" x14ac:dyDescent="0.25">
      <c r="A10" s="697" t="s">
        <v>671</v>
      </c>
      <c r="B10" s="697" t="s">
        <v>672</v>
      </c>
      <c r="C10" s="698">
        <v>48672</v>
      </c>
    </row>
    <row r="11" spans="1:24" ht="21.7" customHeight="1" x14ac:dyDescent="0.25">
      <c r="A11" s="697" t="s">
        <v>673</v>
      </c>
      <c r="B11" s="697" t="s">
        <v>674</v>
      </c>
      <c r="C11" s="698">
        <v>73542</v>
      </c>
    </row>
    <row r="12" spans="1:24" ht="21.7" customHeight="1" x14ac:dyDescent="0.25">
      <c r="A12" s="697" t="s">
        <v>828</v>
      </c>
      <c r="B12" s="697" t="s">
        <v>675</v>
      </c>
      <c r="C12" s="698">
        <v>27458</v>
      </c>
    </row>
    <row r="13" spans="1:24" ht="21.7" customHeight="1" x14ac:dyDescent="0.25">
      <c r="A13" s="697" t="s">
        <v>676</v>
      </c>
      <c r="B13" s="697" t="s">
        <v>677</v>
      </c>
      <c r="C13" s="698">
        <v>37592</v>
      </c>
    </row>
    <row r="14" spans="1:24" ht="21.7" customHeight="1" x14ac:dyDescent="0.25">
      <c r="A14" s="697" t="s">
        <v>829</v>
      </c>
      <c r="B14" s="697" t="s">
        <v>678</v>
      </c>
      <c r="C14" s="698">
        <v>85732</v>
      </c>
    </row>
    <row r="15" spans="1:24" ht="21.7" customHeight="1" x14ac:dyDescent="0.25">
      <c r="A15" s="697" t="s">
        <v>679</v>
      </c>
      <c r="B15" s="697" t="s">
        <v>680</v>
      </c>
      <c r="C15" s="698">
        <v>145792</v>
      </c>
    </row>
    <row r="16" spans="1:24" ht="21.7" customHeight="1" x14ac:dyDescent="0.25">
      <c r="A16" s="368"/>
      <c r="B16" s="368"/>
      <c r="C16" s="369"/>
    </row>
    <row r="17" spans="1:3" ht="21.7" customHeight="1" x14ac:dyDescent="0.25">
      <c r="A17" s="368"/>
      <c r="B17" s="368"/>
      <c r="C17" s="369"/>
    </row>
    <row r="18" spans="1:3" ht="21.7" customHeight="1" x14ac:dyDescent="0.25">
      <c r="A18" s="368"/>
      <c r="B18" s="368"/>
      <c r="C18" s="369"/>
    </row>
    <row r="19" spans="1:3" ht="21.7" customHeight="1" x14ac:dyDescent="0.25">
      <c r="A19" s="368"/>
      <c r="B19" s="368"/>
      <c r="C19" s="369"/>
    </row>
    <row r="20" spans="1:3" ht="21.7" customHeight="1" x14ac:dyDescent="0.25">
      <c r="A20" s="368"/>
      <c r="B20" s="368"/>
      <c r="C20" s="369"/>
    </row>
    <row r="21" spans="1:3" ht="21.7" customHeight="1" x14ac:dyDescent="0.25">
      <c r="A21" s="368"/>
      <c r="B21" s="368"/>
      <c r="C21" s="369"/>
    </row>
    <row r="22" spans="1:3" ht="21.7" customHeight="1" x14ac:dyDescent="0.25">
      <c r="A22" s="368"/>
      <c r="B22" s="368"/>
      <c r="C22" s="369"/>
    </row>
    <row r="23" spans="1:3" ht="21.7" customHeight="1" x14ac:dyDescent="0.25">
      <c r="A23" s="368"/>
      <c r="B23" s="368"/>
      <c r="C23" s="369"/>
    </row>
    <row r="24" spans="1:3" ht="21.7" customHeight="1" x14ac:dyDescent="0.25">
      <c r="A24" s="368"/>
      <c r="B24" s="368"/>
      <c r="C24" s="369"/>
    </row>
    <row r="25" spans="1:3" ht="21.7" customHeight="1" x14ac:dyDescent="0.25">
      <c r="A25" s="368"/>
      <c r="B25" s="368"/>
      <c r="C25" s="369"/>
    </row>
    <row r="26" spans="1:3" ht="21.7" customHeight="1" x14ac:dyDescent="0.25">
      <c r="A26" s="368"/>
      <c r="B26" s="368"/>
      <c r="C26" s="369"/>
    </row>
    <row r="27" spans="1:3" ht="21.7" customHeight="1" x14ac:dyDescent="0.25">
      <c r="A27" s="368"/>
      <c r="B27" s="368"/>
      <c r="C27" s="369"/>
    </row>
    <row r="28" spans="1:3" ht="21.7" customHeight="1" x14ac:dyDescent="0.25">
      <c r="A28" s="368"/>
      <c r="B28" s="368"/>
      <c r="C28" s="370"/>
    </row>
    <row r="29" spans="1:3" ht="21.7" customHeight="1" x14ac:dyDescent="0.25">
      <c r="A29" s="368"/>
      <c r="B29" s="368"/>
      <c r="C29" s="370"/>
    </row>
    <row r="30" spans="1:3" ht="21.7" customHeight="1" x14ac:dyDescent="0.25">
      <c r="A30" s="368"/>
      <c r="B30" s="368"/>
      <c r="C30" s="370"/>
    </row>
    <row r="31" spans="1:3" ht="21.7" customHeight="1" x14ac:dyDescent="0.25">
      <c r="A31" s="368"/>
      <c r="B31" s="368"/>
      <c r="C31" s="370"/>
    </row>
    <row r="32" spans="1:3" ht="21.7" customHeight="1" x14ac:dyDescent="0.25">
      <c r="A32" s="368"/>
      <c r="B32" s="368"/>
      <c r="C32" s="370"/>
    </row>
    <row r="33" spans="1:3" ht="21.7" customHeight="1" x14ac:dyDescent="0.25">
      <c r="A33" s="368"/>
      <c r="B33" s="368"/>
      <c r="C33" s="370"/>
    </row>
    <row r="34" spans="1:3" ht="21.7" customHeight="1" x14ac:dyDescent="0.25">
      <c r="A34" s="368"/>
      <c r="B34" s="368"/>
      <c r="C34" s="370"/>
    </row>
    <row r="35" spans="1:3" x14ac:dyDescent="0.25">
      <c r="B35" s="454" t="s">
        <v>0</v>
      </c>
      <c r="C35" s="831">
        <f>SUM(C8:C34)</f>
        <v>781170</v>
      </c>
    </row>
    <row r="36" spans="1:3" x14ac:dyDescent="0.25">
      <c r="C36" s="359" t="s">
        <v>277</v>
      </c>
    </row>
    <row r="37" spans="1:3" x14ac:dyDescent="0.25">
      <c r="C37" s="371"/>
    </row>
  </sheetData>
  <pageMargins left="0.25" right="0.25" top="0.5" bottom="0.26" header="0.3" footer="0.3"/>
  <pageSetup paperSize="9" scale="97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5"/>
  <sheetViews>
    <sheetView zoomScaleNormal="100" zoomScaleSheetLayoutView="90" workbookViewId="0">
      <selection activeCell="H92" sqref="H92"/>
    </sheetView>
  </sheetViews>
  <sheetFormatPr defaultColWidth="9" defaultRowHeight="9.75" x14ac:dyDescent="0.25"/>
  <cols>
    <col min="1" max="1" width="12" style="247" customWidth="1"/>
    <col min="2" max="2" width="16.265625" style="233" customWidth="1"/>
    <col min="3" max="3" width="17.265625" style="247" customWidth="1"/>
    <col min="4" max="5" width="11" style="247" customWidth="1"/>
    <col min="6" max="6" width="20.265625" style="247" customWidth="1"/>
    <col min="7" max="7" width="11.796875" style="247" customWidth="1"/>
    <col min="8" max="8" width="12.59765625" style="247" customWidth="1"/>
    <col min="9" max="9" width="26.73046875" style="247" customWidth="1"/>
    <col min="10" max="35" width="12.73046875" style="159" customWidth="1"/>
    <col min="36" max="16384" width="9" style="159"/>
  </cols>
  <sheetData>
    <row r="1" spans="1:9" x14ac:dyDescent="0.25">
      <c r="A1" s="158" t="s">
        <v>20</v>
      </c>
      <c r="B1" s="236"/>
      <c r="C1" s="235"/>
      <c r="D1" s="235"/>
      <c r="E1" s="235"/>
      <c r="F1" s="235"/>
      <c r="G1" s="235"/>
      <c r="H1" s="235"/>
      <c r="I1" s="235"/>
    </row>
    <row r="2" spans="1:9" x14ac:dyDescent="0.25">
      <c r="A2" s="234" t="s">
        <v>721</v>
      </c>
      <c r="B2" s="236"/>
      <c r="C2" s="235"/>
      <c r="D2" s="235"/>
      <c r="E2" s="235"/>
      <c r="F2" s="235"/>
      <c r="G2" s="235"/>
      <c r="H2" s="235"/>
      <c r="I2" s="235"/>
    </row>
    <row r="3" spans="1:9" x14ac:dyDescent="0.25">
      <c r="A3" s="235"/>
      <c r="C3" s="237" t="s">
        <v>613</v>
      </c>
      <c r="D3" s="238"/>
      <c r="E3" s="238"/>
      <c r="F3" s="238"/>
      <c r="G3" s="238"/>
      <c r="H3" s="162"/>
      <c r="I3" s="162"/>
    </row>
    <row r="4" spans="1:9" x14ac:dyDescent="0.25">
      <c r="A4" s="234" t="s">
        <v>19</v>
      </c>
      <c r="C4" s="239" t="s">
        <v>318</v>
      </c>
      <c r="D4" s="240"/>
      <c r="E4" s="240"/>
      <c r="F4" s="240"/>
      <c r="G4" s="240"/>
      <c r="H4" s="240"/>
      <c r="I4" s="240"/>
    </row>
    <row r="5" spans="1:9" x14ac:dyDescent="0.25">
      <c r="A5" s="234" t="s">
        <v>25</v>
      </c>
      <c r="B5" s="241"/>
      <c r="C5" s="242"/>
      <c r="D5" s="240"/>
      <c r="E5" s="240"/>
      <c r="F5" s="240"/>
      <c r="G5" s="240"/>
      <c r="H5" s="240"/>
      <c r="I5" s="240"/>
    </row>
    <row r="6" spans="1:9" x14ac:dyDescent="0.25">
      <c r="A6" s="234"/>
      <c r="B6" s="243"/>
      <c r="C6" s="234"/>
      <c r="D6" s="234"/>
      <c r="E6" s="234"/>
      <c r="F6" s="244"/>
      <c r="G6" s="235"/>
      <c r="H6" s="235"/>
      <c r="I6" s="235"/>
    </row>
    <row r="7" spans="1:9" s="245" customFormat="1" ht="36.75" customHeight="1" x14ac:dyDescent="0.25">
      <c r="A7" s="248" t="s">
        <v>319</v>
      </c>
      <c r="B7" s="248" t="s">
        <v>320</v>
      </c>
      <c r="C7" s="248" t="s">
        <v>321</v>
      </c>
      <c r="D7" s="248" t="s">
        <v>765</v>
      </c>
      <c r="E7" s="248" t="s">
        <v>681</v>
      </c>
      <c r="F7" s="248" t="s">
        <v>322</v>
      </c>
      <c r="G7" s="248" t="s">
        <v>323</v>
      </c>
      <c r="H7" s="248" t="s">
        <v>766</v>
      </c>
      <c r="I7" s="248" t="s">
        <v>324</v>
      </c>
    </row>
    <row r="8" spans="1:9" s="246" customFormat="1" ht="14" customHeight="1" x14ac:dyDescent="0.25">
      <c r="A8" s="699">
        <v>42430</v>
      </c>
      <c r="B8" s="700" t="s">
        <v>325</v>
      </c>
      <c r="C8" s="700" t="s">
        <v>326</v>
      </c>
      <c r="D8" s="701">
        <v>550</v>
      </c>
      <c r="E8" s="702" t="s">
        <v>39</v>
      </c>
      <c r="F8" s="703" t="s">
        <v>327</v>
      </c>
      <c r="G8" s="704" t="s">
        <v>328</v>
      </c>
      <c r="H8" s="701">
        <v>550</v>
      </c>
      <c r="I8" s="700" t="s">
        <v>329</v>
      </c>
    </row>
    <row r="9" spans="1:9" s="246" customFormat="1" ht="14" customHeight="1" x14ac:dyDescent="0.25">
      <c r="A9" s="699">
        <v>42454</v>
      </c>
      <c r="B9" s="705" t="s">
        <v>330</v>
      </c>
      <c r="C9" s="705" t="s">
        <v>40</v>
      </c>
      <c r="D9" s="706">
        <v>340</v>
      </c>
      <c r="E9" s="702" t="s">
        <v>7</v>
      </c>
      <c r="F9" s="707" t="s">
        <v>331</v>
      </c>
      <c r="G9" s="704" t="s">
        <v>332</v>
      </c>
      <c r="H9" s="706">
        <v>340</v>
      </c>
      <c r="I9" s="708" t="s">
        <v>333</v>
      </c>
    </row>
    <row r="10" spans="1:9" s="246" customFormat="1" ht="14" customHeight="1" x14ac:dyDescent="0.25">
      <c r="A10" s="699">
        <v>42708</v>
      </c>
      <c r="B10" s="705" t="s">
        <v>334</v>
      </c>
      <c r="C10" s="705" t="s">
        <v>40</v>
      </c>
      <c r="D10" s="706">
        <v>120</v>
      </c>
      <c r="E10" s="702" t="s">
        <v>7</v>
      </c>
      <c r="F10" s="707" t="s">
        <v>335</v>
      </c>
      <c r="G10" s="704" t="s">
        <v>336</v>
      </c>
      <c r="H10" s="706">
        <v>120</v>
      </c>
      <c r="I10" s="708" t="s">
        <v>337</v>
      </c>
    </row>
    <row r="11" spans="1:9" s="246" customFormat="1" ht="14" customHeight="1" x14ac:dyDescent="0.25">
      <c r="A11" s="249"/>
      <c r="B11" s="253"/>
      <c r="C11" s="250"/>
      <c r="D11" s="252"/>
      <c r="E11" s="252"/>
      <c r="F11" s="250"/>
      <c r="G11" s="250"/>
      <c r="H11" s="252"/>
      <c r="I11" s="250"/>
    </row>
    <row r="12" spans="1:9" s="246" customFormat="1" ht="14" customHeight="1" x14ac:dyDescent="0.25">
      <c r="A12" s="249"/>
      <c r="B12" s="251"/>
      <c r="C12" s="251"/>
      <c r="D12" s="252"/>
      <c r="E12" s="252"/>
      <c r="F12" s="251"/>
      <c r="G12" s="251"/>
      <c r="H12" s="252"/>
      <c r="I12" s="251"/>
    </row>
    <row r="13" spans="1:9" s="246" customFormat="1" ht="14" customHeight="1" x14ac:dyDescent="0.25">
      <c r="A13" s="254"/>
      <c r="B13" s="255"/>
      <c r="C13" s="255"/>
      <c r="D13" s="252"/>
      <c r="E13" s="252"/>
      <c r="F13" s="255"/>
      <c r="G13" s="255"/>
      <c r="H13" s="252"/>
      <c r="I13" s="255"/>
    </row>
    <row r="14" spans="1:9" s="246" customFormat="1" ht="14" customHeight="1" x14ac:dyDescent="0.25">
      <c r="A14" s="249"/>
      <c r="B14" s="253"/>
      <c r="C14" s="250"/>
      <c r="D14" s="252"/>
      <c r="E14" s="252"/>
      <c r="F14" s="250"/>
      <c r="G14" s="250"/>
      <c r="H14" s="252"/>
      <c r="I14" s="250"/>
    </row>
    <row r="15" spans="1:9" s="246" customFormat="1" ht="14" customHeight="1" x14ac:dyDescent="0.25">
      <c r="A15" s="249"/>
      <c r="B15" s="253"/>
      <c r="C15" s="250"/>
      <c r="D15" s="252"/>
      <c r="E15" s="252"/>
      <c r="F15" s="250"/>
      <c r="G15" s="250"/>
      <c r="H15" s="252"/>
      <c r="I15" s="250"/>
    </row>
    <row r="16" spans="1:9" s="246" customFormat="1" ht="14" customHeight="1" x14ac:dyDescent="0.25">
      <c r="A16" s="249"/>
      <c r="B16" s="253"/>
      <c r="C16" s="250"/>
      <c r="D16" s="252"/>
      <c r="E16" s="252"/>
      <c r="F16" s="250"/>
      <c r="G16" s="250"/>
      <c r="H16" s="252"/>
      <c r="I16" s="250"/>
    </row>
    <row r="17" spans="1:9" s="246" customFormat="1" ht="14" customHeight="1" x14ac:dyDescent="0.25">
      <c r="A17" s="249"/>
      <c r="B17" s="253"/>
      <c r="C17" s="250"/>
      <c r="D17" s="252"/>
      <c r="E17" s="252"/>
      <c r="F17" s="250"/>
      <c r="G17" s="250"/>
      <c r="H17" s="252"/>
      <c r="I17" s="250"/>
    </row>
    <row r="18" spans="1:9" s="246" customFormat="1" ht="14" customHeight="1" x14ac:dyDescent="0.25">
      <c r="A18" s="254"/>
      <c r="B18" s="255"/>
      <c r="C18" s="255"/>
      <c r="D18" s="252"/>
      <c r="E18" s="252"/>
      <c r="F18" s="255"/>
      <c r="G18" s="255"/>
      <c r="H18" s="252"/>
      <c r="I18" s="255"/>
    </row>
    <row r="19" spans="1:9" s="246" customFormat="1" ht="14" customHeight="1" x14ac:dyDescent="0.25">
      <c r="A19" s="254"/>
      <c r="B19" s="255"/>
      <c r="C19" s="255"/>
      <c r="D19" s="252"/>
      <c r="E19" s="252"/>
      <c r="F19" s="255"/>
      <c r="G19" s="255"/>
      <c r="H19" s="252"/>
      <c r="I19" s="255"/>
    </row>
    <row r="20" spans="1:9" s="246" customFormat="1" ht="14" customHeight="1" x14ac:dyDescent="0.25">
      <c r="A20" s="254"/>
      <c r="B20" s="255"/>
      <c r="C20" s="255"/>
      <c r="D20" s="252"/>
      <c r="E20" s="252"/>
      <c r="F20" s="255"/>
      <c r="G20" s="255"/>
      <c r="H20" s="252"/>
      <c r="I20" s="255"/>
    </row>
    <row r="21" spans="1:9" s="246" customFormat="1" ht="14" customHeight="1" x14ac:dyDescent="0.25">
      <c r="A21" s="254"/>
      <c r="B21" s="255"/>
      <c r="C21" s="255"/>
      <c r="D21" s="252"/>
      <c r="E21" s="252"/>
      <c r="F21" s="255"/>
      <c r="G21" s="255"/>
      <c r="H21" s="252"/>
      <c r="I21" s="255"/>
    </row>
    <row r="22" spans="1:9" s="246" customFormat="1" ht="14" customHeight="1" x14ac:dyDescent="0.25">
      <c r="A22" s="254"/>
      <c r="B22" s="255"/>
      <c r="C22" s="255"/>
      <c r="D22" s="252"/>
      <c r="E22" s="252"/>
      <c r="F22" s="255"/>
      <c r="G22" s="255"/>
      <c r="H22" s="252"/>
      <c r="I22" s="255"/>
    </row>
    <row r="23" spans="1:9" s="246" customFormat="1" ht="14" customHeight="1" x14ac:dyDescent="0.25">
      <c r="A23" s="254"/>
      <c r="B23" s="255"/>
      <c r="C23" s="255"/>
      <c r="D23" s="252"/>
      <c r="E23" s="252"/>
      <c r="F23" s="255"/>
      <c r="G23" s="255"/>
      <c r="H23" s="252"/>
      <c r="I23" s="255"/>
    </row>
    <row r="24" spans="1:9" s="246" customFormat="1" ht="14" customHeight="1" x14ac:dyDescent="0.25">
      <c r="A24" s="249"/>
      <c r="B24" s="253"/>
      <c r="C24" s="250"/>
      <c r="D24" s="252"/>
      <c r="E24" s="252"/>
      <c r="F24" s="250"/>
      <c r="G24" s="250"/>
      <c r="H24" s="252"/>
      <c r="I24" s="250"/>
    </row>
    <row r="25" spans="1:9" s="246" customFormat="1" ht="14" customHeight="1" x14ac:dyDescent="0.25">
      <c r="A25" s="249"/>
      <c r="B25" s="253"/>
      <c r="C25" s="250"/>
      <c r="D25" s="252"/>
      <c r="E25" s="252"/>
      <c r="F25" s="250"/>
      <c r="G25" s="250"/>
      <c r="H25" s="252"/>
      <c r="I25" s="250"/>
    </row>
    <row r="26" spans="1:9" s="246" customFormat="1" ht="14" customHeight="1" x14ac:dyDescent="0.25">
      <c r="A26" s="249"/>
      <c r="B26" s="251"/>
      <c r="C26" s="251"/>
      <c r="D26" s="252"/>
      <c r="E26" s="252"/>
      <c r="F26" s="251"/>
      <c r="G26" s="251"/>
      <c r="H26" s="252"/>
      <c r="I26" s="251"/>
    </row>
    <row r="27" spans="1:9" s="246" customFormat="1" ht="14" customHeight="1" x14ac:dyDescent="0.25">
      <c r="A27" s="254"/>
      <c r="B27" s="255"/>
      <c r="C27" s="255"/>
      <c r="D27" s="252"/>
      <c r="E27" s="252"/>
      <c r="F27" s="255"/>
      <c r="G27" s="255"/>
      <c r="H27" s="252"/>
      <c r="I27" s="255"/>
    </row>
    <row r="28" spans="1:9" s="246" customFormat="1" ht="14" customHeight="1" x14ac:dyDescent="0.25">
      <c r="A28" s="249"/>
      <c r="B28" s="253"/>
      <c r="C28" s="250"/>
      <c r="D28" s="252"/>
      <c r="E28" s="252"/>
      <c r="F28" s="250"/>
      <c r="G28" s="250"/>
      <c r="H28" s="252"/>
      <c r="I28" s="250"/>
    </row>
    <row r="29" spans="1:9" s="246" customFormat="1" ht="14" customHeight="1" x14ac:dyDescent="0.25">
      <c r="A29" s="249"/>
      <c r="B29" s="251"/>
      <c r="C29" s="251"/>
      <c r="D29" s="252"/>
      <c r="E29" s="252"/>
      <c r="F29" s="251"/>
      <c r="G29" s="251"/>
      <c r="H29" s="252"/>
      <c r="I29" s="251"/>
    </row>
    <row r="30" spans="1:9" s="246" customFormat="1" ht="14" customHeight="1" x14ac:dyDescent="0.25">
      <c r="A30" s="249"/>
      <c r="B30" s="253"/>
      <c r="C30" s="250"/>
      <c r="D30" s="252"/>
      <c r="E30" s="252"/>
      <c r="F30" s="250"/>
      <c r="G30" s="250"/>
      <c r="H30" s="252"/>
      <c r="I30" s="250"/>
    </row>
    <row r="31" spans="1:9" s="246" customFormat="1" ht="14" customHeight="1" x14ac:dyDescent="0.25">
      <c r="A31" s="249"/>
      <c r="B31" s="251"/>
      <c r="C31" s="251"/>
      <c r="D31" s="252"/>
      <c r="E31" s="252"/>
      <c r="F31" s="251"/>
      <c r="G31" s="251"/>
      <c r="H31" s="252"/>
      <c r="I31" s="251"/>
    </row>
    <row r="32" spans="1:9" s="246" customFormat="1" ht="14" customHeight="1" x14ac:dyDescent="0.25">
      <c r="A32" s="254"/>
      <c r="B32" s="255"/>
      <c r="C32" s="255"/>
      <c r="D32" s="252"/>
      <c r="E32" s="252"/>
      <c r="F32" s="255"/>
      <c r="G32" s="255"/>
      <c r="H32" s="252"/>
      <c r="I32" s="255"/>
    </row>
    <row r="33" spans="1:9" s="246" customFormat="1" ht="14" customHeight="1" x14ac:dyDescent="0.25">
      <c r="A33" s="249"/>
      <c r="B33" s="253"/>
      <c r="C33" s="250"/>
      <c r="D33" s="252"/>
      <c r="E33" s="252"/>
      <c r="F33" s="250"/>
      <c r="G33" s="250"/>
      <c r="H33" s="252"/>
      <c r="I33" s="250"/>
    </row>
    <row r="34" spans="1:9" s="246" customFormat="1" ht="14" customHeight="1" x14ac:dyDescent="0.25">
      <c r="A34" s="249"/>
      <c r="B34" s="251"/>
      <c r="C34" s="251"/>
      <c r="D34" s="252"/>
      <c r="E34" s="252"/>
      <c r="F34" s="251"/>
      <c r="G34" s="251"/>
      <c r="H34" s="252"/>
      <c r="I34" s="251"/>
    </row>
    <row r="35" spans="1:9" x14ac:dyDescent="0.25">
      <c r="A35" s="159"/>
    </row>
  </sheetData>
  <pageMargins left="0.25" right="0.25" top="0.5" bottom="0.26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8"/>
  <sheetViews>
    <sheetView zoomScaleNormal="100" zoomScaleSheetLayoutView="70" workbookViewId="0">
      <selection activeCell="H92" sqref="H92"/>
    </sheetView>
  </sheetViews>
  <sheetFormatPr defaultColWidth="9.06640625" defaultRowHeight="9.75" x14ac:dyDescent="0.25"/>
  <cols>
    <col min="1" max="1" width="12.59765625" style="159" customWidth="1"/>
    <col min="2" max="2" width="18.06640625" style="159" customWidth="1"/>
    <col min="3" max="3" width="20.796875" style="159" customWidth="1"/>
    <col min="4" max="4" width="12.46484375" style="159" customWidth="1"/>
    <col min="5" max="5" width="12" style="159" customWidth="1"/>
    <col min="6" max="6" width="30.06640625" style="159" customWidth="1"/>
    <col min="7" max="7" width="11.73046875" style="159" customWidth="1"/>
    <col min="8" max="8" width="12" style="159" customWidth="1"/>
    <col min="9" max="9" width="29.265625" style="159" customWidth="1"/>
    <col min="10" max="16384" width="9.06640625" style="159"/>
  </cols>
  <sheetData>
    <row r="1" spans="1:9" x14ac:dyDescent="0.25">
      <c r="A1" s="158" t="s">
        <v>20</v>
      </c>
      <c r="B1" s="233"/>
      <c r="C1" s="232"/>
      <c r="D1" s="232"/>
      <c r="E1" s="232"/>
      <c r="F1" s="232"/>
      <c r="G1" s="232"/>
      <c r="H1" s="232"/>
      <c r="I1" s="232"/>
    </row>
    <row r="2" spans="1:9" x14ac:dyDescent="0.25">
      <c r="A2" s="234" t="s">
        <v>722</v>
      </c>
      <c r="B2" s="236"/>
      <c r="C2" s="235"/>
      <c r="D2" s="235"/>
      <c r="E2" s="235"/>
      <c r="F2" s="235"/>
      <c r="G2" s="235"/>
      <c r="H2" s="235"/>
      <c r="I2" s="235"/>
    </row>
    <row r="3" spans="1:9" x14ac:dyDescent="0.25">
      <c r="A3" s="235"/>
      <c r="B3" s="236"/>
      <c r="C3" s="235"/>
      <c r="D3" s="235"/>
      <c r="E3" s="235"/>
      <c r="F3" s="235"/>
      <c r="G3" s="235"/>
      <c r="H3" s="235"/>
      <c r="I3" s="235"/>
    </row>
    <row r="4" spans="1:9" x14ac:dyDescent="0.25">
      <c r="A4" s="234" t="s">
        <v>19</v>
      </c>
      <c r="B4" s="233"/>
      <c r="C4" s="237" t="s">
        <v>613</v>
      </c>
      <c r="D4" s="238"/>
      <c r="E4" s="238"/>
      <c r="F4" s="238"/>
      <c r="G4" s="238"/>
      <c r="H4" s="162"/>
      <c r="I4" s="162"/>
    </row>
    <row r="5" spans="1:9" x14ac:dyDescent="0.25">
      <c r="A5" s="234" t="s">
        <v>25</v>
      </c>
      <c r="B5" s="233"/>
      <c r="C5" s="239" t="s">
        <v>318</v>
      </c>
      <c r="D5" s="240"/>
      <c r="E5" s="240"/>
      <c r="F5" s="240"/>
      <c r="G5" s="240"/>
      <c r="H5" s="240"/>
      <c r="I5" s="240"/>
    </row>
    <row r="6" spans="1:9" x14ac:dyDescent="0.25">
      <c r="A6" s="234"/>
      <c r="B6" s="241"/>
      <c r="C6" s="242"/>
      <c r="D6" s="240"/>
      <c r="E6" s="240"/>
      <c r="F6" s="240"/>
      <c r="G6" s="240"/>
      <c r="H6" s="240"/>
      <c r="I6" s="240"/>
    </row>
    <row r="7" spans="1:9" ht="42" customHeight="1" x14ac:dyDescent="0.25">
      <c r="A7" s="332" t="s">
        <v>319</v>
      </c>
      <c r="B7" s="332" t="s">
        <v>339</v>
      </c>
      <c r="C7" s="332" t="s">
        <v>340</v>
      </c>
      <c r="D7" s="248" t="s">
        <v>767</v>
      </c>
      <c r="E7" s="248" t="s">
        <v>681</v>
      </c>
      <c r="F7" s="332" t="s">
        <v>322</v>
      </c>
      <c r="G7" s="332" t="s">
        <v>341</v>
      </c>
      <c r="H7" s="332" t="s">
        <v>768</v>
      </c>
      <c r="I7" s="332" t="s">
        <v>469</v>
      </c>
    </row>
    <row r="8" spans="1:9" ht="21" customHeight="1" x14ac:dyDescent="0.25">
      <c r="A8" s="709">
        <v>42379</v>
      </c>
      <c r="B8" s="700" t="s">
        <v>325</v>
      </c>
      <c r="C8" s="700" t="s">
        <v>342</v>
      </c>
      <c r="D8" s="701">
        <v>0</v>
      </c>
      <c r="E8" s="701"/>
      <c r="F8" s="703" t="s">
        <v>327</v>
      </c>
      <c r="G8" s="700" t="s">
        <v>343</v>
      </c>
      <c r="H8" s="701">
        <v>460</v>
      </c>
      <c r="I8" s="700" t="s">
        <v>329</v>
      </c>
    </row>
    <row r="9" spans="1:9" ht="21" customHeight="1" x14ac:dyDescent="0.25">
      <c r="A9" s="709">
        <v>42428</v>
      </c>
      <c r="B9" s="700" t="s">
        <v>344</v>
      </c>
      <c r="C9" s="705" t="s">
        <v>345</v>
      </c>
      <c r="D9" s="706">
        <v>0</v>
      </c>
      <c r="E9" s="706"/>
      <c r="F9" s="707" t="s">
        <v>331</v>
      </c>
      <c r="G9" s="705" t="s">
        <v>346</v>
      </c>
      <c r="H9" s="706">
        <v>250</v>
      </c>
      <c r="I9" s="708" t="s">
        <v>333</v>
      </c>
    </row>
    <row r="10" spans="1:9" ht="21" customHeight="1" x14ac:dyDescent="0.25">
      <c r="A10" s="709">
        <v>42479</v>
      </c>
      <c r="B10" s="705" t="s">
        <v>347</v>
      </c>
      <c r="C10" s="705" t="s">
        <v>348</v>
      </c>
      <c r="D10" s="706">
        <v>320</v>
      </c>
      <c r="E10" s="706"/>
      <c r="F10" s="710" t="s">
        <v>349</v>
      </c>
      <c r="G10" s="705" t="s">
        <v>336</v>
      </c>
      <c r="H10" s="706">
        <v>320</v>
      </c>
      <c r="I10" s="708" t="s">
        <v>350</v>
      </c>
    </row>
    <row r="11" spans="1:9" ht="21" customHeight="1" x14ac:dyDescent="0.25">
      <c r="A11" s="372"/>
      <c r="B11" s="253"/>
      <c r="C11" s="250"/>
      <c r="D11" s="252"/>
      <c r="E11" s="252"/>
      <c r="F11" s="250"/>
      <c r="G11" s="250"/>
      <c r="H11" s="252"/>
      <c r="I11" s="250"/>
    </row>
    <row r="12" spans="1:9" ht="21" customHeight="1" x14ac:dyDescent="0.25">
      <c r="A12" s="249"/>
      <c r="B12" s="251"/>
      <c r="C12" s="251"/>
      <c r="D12" s="252"/>
      <c r="E12" s="252"/>
      <c r="F12" s="251"/>
      <c r="G12" s="251"/>
      <c r="H12" s="252"/>
      <c r="I12" s="251"/>
    </row>
    <row r="13" spans="1:9" ht="21" customHeight="1" x14ac:dyDescent="0.25">
      <c r="A13" s="249"/>
      <c r="B13" s="251"/>
      <c r="C13" s="251"/>
      <c r="D13" s="252"/>
      <c r="E13" s="252"/>
      <c r="F13" s="251"/>
      <c r="G13" s="251"/>
      <c r="H13" s="252"/>
      <c r="I13" s="251"/>
    </row>
    <row r="14" spans="1:9" ht="21" customHeight="1" x14ac:dyDescent="0.25">
      <c r="A14" s="249"/>
      <c r="B14" s="251"/>
      <c r="C14" s="251"/>
      <c r="D14" s="252"/>
      <c r="E14" s="252"/>
      <c r="F14" s="251"/>
      <c r="G14" s="251"/>
      <c r="H14" s="252"/>
      <c r="I14" s="251"/>
    </row>
    <row r="15" spans="1:9" ht="21" customHeight="1" x14ac:dyDescent="0.25">
      <c r="A15" s="249"/>
      <c r="B15" s="251"/>
      <c r="C15" s="251"/>
      <c r="D15" s="252"/>
      <c r="E15" s="252"/>
      <c r="F15" s="251"/>
      <c r="G15" s="251"/>
      <c r="H15" s="252"/>
      <c r="I15" s="251"/>
    </row>
    <row r="16" spans="1:9" ht="21" customHeight="1" x14ac:dyDescent="0.25">
      <c r="A16" s="249"/>
      <c r="B16" s="251"/>
      <c r="C16" s="251"/>
      <c r="D16" s="252"/>
      <c r="E16" s="252"/>
      <c r="F16" s="251"/>
      <c r="G16" s="251"/>
      <c r="H16" s="252"/>
      <c r="I16" s="251"/>
    </row>
    <row r="17" spans="1:9" ht="21" customHeight="1" x14ac:dyDescent="0.25">
      <c r="A17" s="249"/>
      <c r="B17" s="251"/>
      <c r="C17" s="251"/>
      <c r="D17" s="252"/>
      <c r="E17" s="252"/>
      <c r="F17" s="251"/>
      <c r="G17" s="251"/>
      <c r="H17" s="252"/>
      <c r="I17" s="251"/>
    </row>
    <row r="18" spans="1:9" ht="21" customHeight="1" x14ac:dyDescent="0.25">
      <c r="A18" s="249"/>
      <c r="B18" s="251"/>
      <c r="C18" s="251"/>
      <c r="D18" s="252"/>
      <c r="E18" s="252"/>
      <c r="F18" s="251"/>
      <c r="G18" s="251"/>
      <c r="H18" s="252"/>
      <c r="I18" s="251"/>
    </row>
    <row r="19" spans="1:9" ht="21" customHeight="1" x14ac:dyDescent="0.25">
      <c r="A19" s="254"/>
      <c r="B19" s="255"/>
      <c r="C19" s="255"/>
      <c r="D19" s="252"/>
      <c r="E19" s="252"/>
      <c r="F19" s="255"/>
      <c r="G19" s="255"/>
      <c r="H19" s="252"/>
      <c r="I19" s="255"/>
    </row>
    <row r="20" spans="1:9" ht="21" customHeight="1" x14ac:dyDescent="0.25">
      <c r="A20" s="254"/>
      <c r="B20" s="255"/>
      <c r="C20" s="255"/>
      <c r="D20" s="252"/>
      <c r="E20" s="252"/>
      <c r="F20" s="255"/>
      <c r="G20" s="255"/>
      <c r="H20" s="252"/>
      <c r="I20" s="255"/>
    </row>
    <row r="21" spans="1:9" ht="21" customHeight="1" x14ac:dyDescent="0.25">
      <c r="A21" s="254"/>
      <c r="B21" s="255"/>
      <c r="C21" s="255"/>
      <c r="D21" s="252"/>
      <c r="E21" s="252"/>
      <c r="F21" s="255"/>
      <c r="G21" s="255"/>
      <c r="H21" s="252"/>
      <c r="I21" s="255"/>
    </row>
    <row r="22" spans="1:9" ht="21" customHeight="1" x14ac:dyDescent="0.25">
      <c r="A22" s="249"/>
      <c r="B22" s="253"/>
      <c r="C22" s="250"/>
      <c r="D22" s="252"/>
      <c r="E22" s="252"/>
      <c r="F22" s="250"/>
      <c r="G22" s="250"/>
      <c r="H22" s="252"/>
      <c r="I22" s="250"/>
    </row>
    <row r="23" spans="1:9" ht="21" customHeight="1" x14ac:dyDescent="0.25">
      <c r="A23" s="249"/>
      <c r="B23" s="251"/>
      <c r="C23" s="251"/>
      <c r="D23" s="252"/>
      <c r="E23" s="252"/>
      <c r="F23" s="251"/>
      <c r="G23" s="251"/>
      <c r="H23" s="252"/>
      <c r="I23" s="251"/>
    </row>
    <row r="24" spans="1:9" ht="21" customHeight="1" x14ac:dyDescent="0.25">
      <c r="A24" s="254"/>
      <c r="B24" s="255"/>
      <c r="C24" s="255"/>
      <c r="D24" s="252"/>
      <c r="E24" s="252"/>
      <c r="F24" s="255"/>
      <c r="G24" s="255"/>
      <c r="H24" s="252"/>
      <c r="I24" s="255"/>
    </row>
    <row r="25" spans="1:9" ht="21" customHeight="1" x14ac:dyDescent="0.25">
      <c r="A25" s="254"/>
      <c r="B25" s="255"/>
      <c r="C25" s="255"/>
      <c r="D25" s="252"/>
      <c r="E25" s="252"/>
      <c r="F25" s="255"/>
      <c r="G25" s="255"/>
      <c r="H25" s="252"/>
      <c r="I25" s="255"/>
    </row>
    <row r="26" spans="1:9" ht="21" customHeight="1" x14ac:dyDescent="0.25">
      <c r="A26" s="254"/>
      <c r="B26" s="255"/>
      <c r="C26" s="255"/>
      <c r="D26" s="252"/>
      <c r="E26" s="252"/>
      <c r="F26" s="255"/>
      <c r="G26" s="255"/>
      <c r="H26" s="252"/>
      <c r="I26" s="255"/>
    </row>
    <row r="27" spans="1:9" ht="21" customHeight="1" x14ac:dyDescent="0.25">
      <c r="A27" s="249"/>
      <c r="B27" s="253"/>
      <c r="C27" s="250"/>
      <c r="D27" s="252"/>
      <c r="E27" s="252"/>
      <c r="F27" s="250"/>
      <c r="G27" s="250"/>
      <c r="H27" s="252"/>
      <c r="I27" s="250"/>
    </row>
    <row r="28" spans="1:9" ht="21" customHeight="1" x14ac:dyDescent="0.25">
      <c r="A28" s="249"/>
      <c r="B28" s="251"/>
      <c r="C28" s="251"/>
      <c r="D28" s="252"/>
      <c r="E28" s="252"/>
      <c r="F28" s="251"/>
      <c r="G28" s="251"/>
      <c r="H28" s="252"/>
      <c r="I28" s="251"/>
    </row>
  </sheetData>
  <pageMargins left="0.25" right="0.25" top="0.5" bottom="0.26" header="0.3" footer="0.3"/>
  <pageSetup paperSize="9" scale="88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24"/>
  <sheetViews>
    <sheetView zoomScale="70" zoomScaleNormal="70" zoomScaleSheetLayoutView="70" zoomScalePageLayoutView="60" workbookViewId="0">
      <selection activeCell="E12" sqref="E12"/>
    </sheetView>
  </sheetViews>
  <sheetFormatPr defaultColWidth="9.06640625" defaultRowHeight="9.75" x14ac:dyDescent="0.25"/>
  <cols>
    <col min="1" max="1" width="22.265625" style="21" customWidth="1"/>
    <col min="2" max="2" width="13.06640625" style="22" customWidth="1"/>
    <col min="3" max="3" width="18" style="22" customWidth="1"/>
    <col min="4" max="4" width="46.06640625" style="22" customWidth="1"/>
    <col min="5" max="5" width="17.265625" style="22" customWidth="1"/>
    <col min="6" max="6" width="17.265625" style="21" customWidth="1"/>
    <col min="7" max="8" width="17.265625" style="379" customWidth="1"/>
    <col min="9" max="10" width="17.265625" style="17" customWidth="1"/>
    <col min="11" max="11" width="14.33203125" style="17" customWidth="1"/>
    <col min="12" max="12" width="17.265625" style="17" customWidth="1"/>
    <col min="13" max="16" width="10.06640625" style="17" customWidth="1"/>
    <col min="17" max="17" width="10.06640625" style="18" customWidth="1"/>
    <col min="18" max="18" width="11.06640625" style="18" bestFit="1" customWidth="1"/>
    <col min="19" max="37" width="12.73046875" style="18" customWidth="1"/>
    <col min="38" max="16384" width="9.06640625" style="18"/>
  </cols>
  <sheetData>
    <row r="1" spans="1:18" x14ac:dyDescent="0.25">
      <c r="A1" s="12" t="s">
        <v>20</v>
      </c>
      <c r="B1" s="14"/>
      <c r="C1" s="14"/>
      <c r="D1" s="14"/>
      <c r="E1" s="14"/>
      <c r="F1" s="13"/>
      <c r="G1" s="373"/>
      <c r="H1" s="373"/>
      <c r="I1" s="16"/>
      <c r="P1" s="18"/>
      <c r="R1" s="19"/>
    </row>
    <row r="2" spans="1:18" x14ac:dyDescent="0.25">
      <c r="A2" s="20" t="s">
        <v>723</v>
      </c>
      <c r="G2" s="374"/>
      <c r="H2" s="374"/>
      <c r="I2" s="24"/>
      <c r="Q2" s="25"/>
    </row>
    <row r="3" spans="1:18" x14ac:dyDescent="0.25">
      <c r="G3" s="374"/>
      <c r="H3" s="374"/>
      <c r="I3" s="24"/>
      <c r="Q3" s="25"/>
    </row>
    <row r="4" spans="1:18" x14ac:dyDescent="0.25">
      <c r="A4" s="20" t="s">
        <v>19</v>
      </c>
      <c r="B4" s="375" t="s">
        <v>613</v>
      </c>
      <c r="C4" s="375"/>
      <c r="F4" s="376"/>
      <c r="G4" s="16"/>
      <c r="H4" s="16"/>
      <c r="I4" s="16"/>
      <c r="J4" s="16"/>
      <c r="K4" s="16"/>
      <c r="L4" s="16"/>
      <c r="M4" s="16"/>
      <c r="N4" s="16"/>
      <c r="O4" s="28"/>
      <c r="P4" s="18"/>
    </row>
    <row r="5" spans="1:18" x14ac:dyDescent="0.25">
      <c r="A5" s="20" t="s">
        <v>27</v>
      </c>
      <c r="B5" s="377" t="s">
        <v>251</v>
      </c>
      <c r="C5" s="377"/>
      <c r="F5" s="378"/>
      <c r="G5" s="16"/>
      <c r="H5" s="16"/>
      <c r="I5" s="16"/>
      <c r="J5" s="16"/>
      <c r="K5" s="16"/>
      <c r="L5" s="16"/>
      <c r="M5" s="16"/>
      <c r="O5" s="18"/>
      <c r="P5" s="18"/>
    </row>
    <row r="6" spans="1:18" x14ac:dyDescent="0.25">
      <c r="A6" s="26"/>
      <c r="B6" s="20"/>
      <c r="C6" s="20"/>
      <c r="D6" s="20"/>
      <c r="E6" s="20"/>
      <c r="F6" s="379"/>
      <c r="G6" s="16"/>
      <c r="H6" s="16"/>
      <c r="I6" s="16"/>
      <c r="K6" s="16"/>
      <c r="O6" s="18"/>
      <c r="P6" s="18"/>
      <c r="R6" s="96"/>
    </row>
    <row r="7" spans="1:18" s="256" customFormat="1" ht="39.5" customHeight="1" x14ac:dyDescent="0.35">
      <c r="A7" s="334" t="s">
        <v>48</v>
      </c>
      <c r="B7" s="334" t="s">
        <v>109</v>
      </c>
      <c r="C7" s="333" t="s">
        <v>9</v>
      </c>
      <c r="D7" s="334" t="s">
        <v>31</v>
      </c>
      <c r="E7" s="334" t="s">
        <v>779</v>
      </c>
      <c r="F7" s="334" t="s">
        <v>780</v>
      </c>
      <c r="G7" s="334" t="s">
        <v>781</v>
      </c>
      <c r="H7" s="334" t="s">
        <v>782</v>
      </c>
      <c r="I7" s="334" t="s">
        <v>783</v>
      </c>
      <c r="J7" s="334" t="s">
        <v>784</v>
      </c>
      <c r="K7" s="334" t="s">
        <v>110</v>
      </c>
      <c r="L7" s="334" t="s">
        <v>785</v>
      </c>
    </row>
    <row r="8" spans="1:18" s="256" customFormat="1" ht="66.5" customHeight="1" x14ac:dyDescent="0.25">
      <c r="A8" s="711" t="s">
        <v>682</v>
      </c>
      <c r="B8" s="712" t="s">
        <v>470</v>
      </c>
      <c r="C8" s="713" t="s">
        <v>17</v>
      </c>
      <c r="D8" s="711" t="s">
        <v>47</v>
      </c>
      <c r="E8" s="701">
        <v>24000</v>
      </c>
      <c r="F8" s="714">
        <v>3000</v>
      </c>
      <c r="G8" s="701">
        <v>3600</v>
      </c>
      <c r="H8" s="714">
        <v>0</v>
      </c>
      <c r="I8" s="701">
        <v>0</v>
      </c>
      <c r="J8" s="715">
        <f>SUM(E8:I8)</f>
        <v>30600</v>
      </c>
      <c r="K8" s="712"/>
      <c r="L8" s="702">
        <v>2040</v>
      </c>
      <c r="M8" s="380"/>
      <c r="N8" s="96"/>
      <c r="O8" s="96"/>
      <c r="P8" s="96"/>
      <c r="Q8" s="96"/>
    </row>
    <row r="9" spans="1:18" s="96" customFormat="1" ht="66.5" customHeight="1" x14ac:dyDescent="0.25">
      <c r="A9" s="711" t="s">
        <v>683</v>
      </c>
      <c r="B9" s="712" t="s">
        <v>471</v>
      </c>
      <c r="C9" s="716" t="s">
        <v>42</v>
      </c>
      <c r="D9" s="716" t="s">
        <v>49</v>
      </c>
      <c r="E9" s="701">
        <v>27600</v>
      </c>
      <c r="F9" s="714">
        <v>4000</v>
      </c>
      <c r="G9" s="706">
        <v>2400</v>
      </c>
      <c r="H9" s="714">
        <v>0</v>
      </c>
      <c r="I9" s="701">
        <v>0</v>
      </c>
      <c r="J9" s="715">
        <f>SUM(E9:I9)</f>
        <v>34000</v>
      </c>
      <c r="K9" s="712"/>
      <c r="L9" s="702">
        <v>2346</v>
      </c>
      <c r="M9" s="380"/>
    </row>
    <row r="10" spans="1:18" s="96" customFormat="1" ht="66.5" customHeight="1" x14ac:dyDescent="0.25">
      <c r="A10" s="711" t="s">
        <v>684</v>
      </c>
      <c r="B10" s="712" t="s">
        <v>472</v>
      </c>
      <c r="C10" s="717" t="s">
        <v>10</v>
      </c>
      <c r="D10" s="716" t="s">
        <v>50</v>
      </c>
      <c r="E10" s="701">
        <v>9600</v>
      </c>
      <c r="F10" s="702">
        <v>0</v>
      </c>
      <c r="G10" s="718">
        <v>1800</v>
      </c>
      <c r="H10" s="702">
        <v>0</v>
      </c>
      <c r="I10" s="701">
        <v>0</v>
      </c>
      <c r="J10" s="715">
        <f>SUM(E10:I10)</f>
        <v>11400</v>
      </c>
      <c r="K10" s="712"/>
      <c r="L10" s="702"/>
    </row>
    <row r="11" spans="1:18" s="96" customFormat="1" ht="66.5" customHeight="1" x14ac:dyDescent="0.25">
      <c r="A11" s="711" t="s">
        <v>12</v>
      </c>
      <c r="B11" s="712" t="s">
        <v>41</v>
      </c>
      <c r="C11" s="713" t="s">
        <v>11</v>
      </c>
      <c r="D11" s="711" t="s">
        <v>51</v>
      </c>
      <c r="E11" s="701">
        <v>7200</v>
      </c>
      <c r="F11" s="702">
        <v>1000</v>
      </c>
      <c r="G11" s="706">
        <v>600</v>
      </c>
      <c r="H11" s="702">
        <v>700</v>
      </c>
      <c r="I11" s="701">
        <v>300</v>
      </c>
      <c r="J11" s="715">
        <f>SUM(E11:I11)</f>
        <v>9800</v>
      </c>
      <c r="K11" s="719" t="s">
        <v>305</v>
      </c>
      <c r="L11" s="702"/>
    </row>
    <row r="12" spans="1:18" s="96" customFormat="1" ht="54.4" customHeight="1" x14ac:dyDescent="0.25">
      <c r="A12" s="716" t="s">
        <v>685</v>
      </c>
      <c r="B12" s="712" t="s">
        <v>108</v>
      </c>
      <c r="C12" s="717" t="s">
        <v>73</v>
      </c>
      <c r="D12" s="711" t="s">
        <v>74</v>
      </c>
      <c r="E12" s="701">
        <v>3600</v>
      </c>
      <c r="F12" s="702">
        <v>500</v>
      </c>
      <c r="G12" s="706">
        <v>0</v>
      </c>
      <c r="H12" s="702">
        <v>0</v>
      </c>
      <c r="I12" s="701">
        <v>0</v>
      </c>
      <c r="J12" s="720">
        <f>SUM(E12:I12)</f>
        <v>4100</v>
      </c>
      <c r="K12" s="712"/>
      <c r="L12" s="702">
        <v>306</v>
      </c>
      <c r="M12" s="380"/>
    </row>
    <row r="13" spans="1:18" s="96" customFormat="1" ht="54.4" customHeight="1" x14ac:dyDescent="0.25">
      <c r="A13" s="279"/>
      <c r="B13" s="279"/>
      <c r="C13" s="279"/>
      <c r="D13" s="279"/>
      <c r="E13" s="279"/>
      <c r="F13" s="563"/>
      <c r="G13" s="381"/>
      <c r="H13" s="563"/>
      <c r="I13" s="279"/>
      <c r="J13" s="559"/>
      <c r="K13" s="822"/>
      <c r="L13" s="563"/>
    </row>
    <row r="14" spans="1:18" s="96" customFormat="1" ht="54.4" customHeight="1" x14ac:dyDescent="0.25">
      <c r="A14" s="279"/>
      <c r="B14" s="279"/>
      <c r="C14" s="279"/>
      <c r="D14" s="279"/>
      <c r="E14" s="279"/>
      <c r="F14" s="563"/>
      <c r="G14" s="381"/>
      <c r="H14" s="563"/>
      <c r="I14" s="279"/>
      <c r="J14" s="559"/>
      <c r="K14" s="822"/>
      <c r="L14" s="563"/>
    </row>
    <row r="15" spans="1:18" s="96" customFormat="1" ht="54.4" customHeight="1" x14ac:dyDescent="0.25">
      <c r="A15" s="279"/>
      <c r="B15" s="279"/>
      <c r="C15" s="279"/>
      <c r="D15" s="279"/>
      <c r="E15" s="279"/>
      <c r="F15" s="563"/>
      <c r="G15" s="381"/>
      <c r="H15" s="563"/>
      <c r="I15" s="279"/>
      <c r="J15" s="559"/>
      <c r="K15" s="822"/>
      <c r="L15" s="563"/>
    </row>
    <row r="16" spans="1:18" s="96" customFormat="1" ht="54.4" customHeight="1" x14ac:dyDescent="0.25">
      <c r="A16" s="279"/>
      <c r="B16" s="279"/>
      <c r="C16" s="279"/>
      <c r="D16" s="279"/>
      <c r="E16" s="279"/>
      <c r="F16" s="563"/>
      <c r="G16" s="381"/>
      <c r="H16" s="563"/>
      <c r="I16" s="279"/>
      <c r="J16" s="559"/>
      <c r="K16" s="822"/>
      <c r="L16" s="563"/>
    </row>
    <row r="17" spans="1:16" s="96" customFormat="1" ht="54.4" customHeight="1" x14ac:dyDescent="0.25">
      <c r="A17" s="279"/>
      <c r="B17" s="279"/>
      <c r="C17" s="279"/>
      <c r="D17" s="279"/>
      <c r="E17" s="279"/>
      <c r="F17" s="563"/>
      <c r="G17" s="381"/>
      <c r="H17" s="563"/>
      <c r="I17" s="279"/>
      <c r="J17" s="559"/>
      <c r="K17" s="822"/>
      <c r="L17" s="563"/>
    </row>
    <row r="18" spans="1:16" s="96" customFormat="1" ht="54.4" customHeight="1" x14ac:dyDescent="0.25">
      <c r="A18" s="279"/>
      <c r="B18" s="279"/>
      <c r="C18" s="279"/>
      <c r="D18" s="279"/>
      <c r="E18" s="823"/>
      <c r="F18" s="296"/>
      <c r="G18" s="824"/>
      <c r="H18" s="296"/>
      <c r="I18" s="823"/>
      <c r="J18" s="456"/>
      <c r="K18" s="822"/>
      <c r="L18" s="563"/>
    </row>
    <row r="19" spans="1:16" ht="23" customHeight="1" x14ac:dyDescent="0.25">
      <c r="E19" s="830">
        <f>SUM(E8:E18)</f>
        <v>72000</v>
      </c>
      <c r="F19" s="830">
        <f t="shared" ref="F19:J19" si="0">SUM(F8:F18)</f>
        <v>8500</v>
      </c>
      <c r="G19" s="830">
        <f t="shared" si="0"/>
        <v>8400</v>
      </c>
      <c r="H19" s="830">
        <f t="shared" si="0"/>
        <v>700</v>
      </c>
      <c r="I19" s="830">
        <f t="shared" si="0"/>
        <v>300</v>
      </c>
      <c r="J19" s="830">
        <f t="shared" si="0"/>
        <v>89900</v>
      </c>
      <c r="K19" s="22" t="s">
        <v>259</v>
      </c>
      <c r="M19" s="18"/>
      <c r="N19" s="18"/>
      <c r="O19" s="18"/>
      <c r="P19" s="18"/>
    </row>
    <row r="20" spans="1:16" x14ac:dyDescent="0.25">
      <c r="E20" s="21"/>
      <c r="F20" s="17"/>
      <c r="G20" s="17"/>
      <c r="H20" s="17"/>
      <c r="M20" s="18"/>
      <c r="N20" s="18"/>
      <c r="O20" s="18"/>
      <c r="P20" s="18"/>
    </row>
    <row r="21" spans="1:16" x14ac:dyDescent="0.25">
      <c r="E21" s="21"/>
      <c r="F21" s="17"/>
      <c r="G21" s="17"/>
      <c r="H21" s="17"/>
      <c r="M21" s="18"/>
      <c r="N21" s="18"/>
      <c r="O21" s="18"/>
      <c r="P21" s="18"/>
    </row>
    <row r="22" spans="1:16" x14ac:dyDescent="0.25">
      <c r="E22" s="21"/>
      <c r="F22" s="17"/>
      <c r="G22" s="17"/>
      <c r="H22" s="17"/>
      <c r="M22" s="18"/>
      <c r="N22" s="18"/>
      <c r="O22" s="18"/>
      <c r="P22" s="18"/>
    </row>
    <row r="23" spans="1:16" x14ac:dyDescent="0.25">
      <c r="E23" s="21"/>
      <c r="G23" s="21"/>
      <c r="H23" s="17"/>
      <c r="M23" s="18"/>
      <c r="N23" s="18"/>
      <c r="O23" s="18"/>
      <c r="P23" s="18"/>
    </row>
    <row r="24" spans="1:16" x14ac:dyDescent="0.25">
      <c r="E24" s="21"/>
      <c r="F24" s="379"/>
      <c r="H24" s="17"/>
      <c r="P24" s="18"/>
    </row>
  </sheetData>
  <pageMargins left="0.25" right="0.25" top="0.5" bottom="0.26" header="0.3" footer="0.3"/>
  <pageSetup paperSize="9" scale="5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F26028FAB15C49939EC8D80B6D5D6B" ma:contentTypeVersion="" ma:contentTypeDescription="Create a new document." ma:contentTypeScope="" ma:versionID="23240c4644ddbdb2838626cbc5471fff">
  <xsd:schema xmlns:xsd="http://www.w3.org/2001/XMLSchema" xmlns:xs="http://www.w3.org/2001/XMLSchema" xmlns:p="http://schemas.microsoft.com/office/2006/metadata/properties" xmlns:ns2="c2943b6a-4f6f-4341-aa74-fedad097487c" targetNamespace="http://schemas.microsoft.com/office/2006/metadata/properties" ma:root="true" ma:fieldsID="e09d2d09a2fef20fe0d6a93dfc307ba9" ns2:_="">
    <xsd:import namespace="c2943b6a-4f6f-4341-aa74-fedad097487c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943b6a-4f6f-4341-aa74-fedad097487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C7E5EC4-FCE8-4D02-A9B0-6066514074C4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171F461-2C43-4A1C-84D0-10AB9126C725}"/>
</file>

<file path=customXml/itemProps3.xml><?xml version="1.0" encoding="utf-8"?>
<ds:datastoreItem xmlns:ds="http://schemas.openxmlformats.org/officeDocument/2006/customXml" ds:itemID="{437CE141-A676-4E69-8DB6-3B35075FFE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17</vt:i4>
      </vt:variant>
    </vt:vector>
  </HeadingPairs>
  <TitlesOfParts>
    <vt:vector size="38" baseType="lpstr">
      <vt:lpstr>1A- Profit&amp;Loss</vt:lpstr>
      <vt:lpstr>1B- Balance Sheet</vt:lpstr>
      <vt:lpstr>2A- Revenue </vt:lpstr>
      <vt:lpstr>2B-Contract Rev-Cost</vt:lpstr>
      <vt:lpstr>2C-MV Dealers Revenue</vt:lpstr>
      <vt:lpstr>3A- Purchases</vt:lpstr>
      <vt:lpstr>4- Sales Return</vt:lpstr>
      <vt:lpstr>5- Purchases Return</vt:lpstr>
      <vt:lpstr>6A-Salaries and wages</vt:lpstr>
      <vt:lpstr>6B-Directors Remuneration</vt:lpstr>
      <vt:lpstr>7-Inventory</vt:lpstr>
      <vt:lpstr>8-Motor vehicle exp</vt:lpstr>
      <vt:lpstr>9-Travelling</vt:lpstr>
      <vt:lpstr>10-Entertainment</vt:lpstr>
      <vt:lpstr>11A-FA Schedule-Reg Veh</vt:lpstr>
      <vt:lpstr>11B-FA Schedule-Oth</vt:lpstr>
      <vt:lpstr>12-Repair &amp; Maintenance</vt:lpstr>
      <vt:lpstr>13-Related party</vt:lpstr>
      <vt:lpstr>14A-Rental - immovableproperty</vt:lpstr>
      <vt:lpstr>14B-Rental- Movable Property</vt:lpstr>
      <vt:lpstr>15-Financing</vt:lpstr>
      <vt:lpstr>'10-Entertainment'!Print_Area</vt:lpstr>
      <vt:lpstr>'11B-FA Schedule-Oth'!Print_Area</vt:lpstr>
      <vt:lpstr>'12-Repair &amp; Maintenance'!Print_Area</vt:lpstr>
      <vt:lpstr>'14B-Rental- Movable Property'!Print_Area</vt:lpstr>
      <vt:lpstr>'1A- Profit&amp;Loss'!Print_Area</vt:lpstr>
      <vt:lpstr>'1B- Balance Sheet'!Print_Area</vt:lpstr>
      <vt:lpstr>'2A- Revenue '!Print_Area</vt:lpstr>
      <vt:lpstr>'2B-Contract Rev-Cost'!Print_Area</vt:lpstr>
      <vt:lpstr>'2C-MV Dealers Revenue'!Print_Area</vt:lpstr>
      <vt:lpstr>'3A- Purchases'!Print_Area</vt:lpstr>
      <vt:lpstr>'4- Sales Return'!Print_Area</vt:lpstr>
      <vt:lpstr>'5- Purchases Return'!Print_Area</vt:lpstr>
      <vt:lpstr>'6A-Salaries and wages'!Print_Area</vt:lpstr>
      <vt:lpstr>'6B-Directors Remuneration'!Print_Area</vt:lpstr>
      <vt:lpstr>'7-Inventory'!Print_Area</vt:lpstr>
      <vt:lpstr>'8-Motor vehicle exp'!Print_Area</vt:lpstr>
      <vt:lpstr>'9-Travelling'!Print_Area</vt:lpstr>
    </vt:vector>
  </TitlesOfParts>
  <Company>IRAS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</dc:creator>
  <cp:lastModifiedBy>MOFE Tech</cp:lastModifiedBy>
  <cp:lastPrinted>2021-10-30T12:50:42Z</cp:lastPrinted>
  <dcterms:created xsi:type="dcterms:W3CDTF">2008-01-09T12:01:09Z</dcterms:created>
  <dcterms:modified xsi:type="dcterms:W3CDTF">2023-11-30T06:45:22Z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b54d7b8a-51b6-409a-b851-bf53b640ae9a</vt:lpwstr>
  </property>
  <property fmtid="{D5CDD505-2E9C-101B-9397-08002B2CF9AE}" pid="3" name="ContentTypeId">
    <vt:lpwstr>0x0101004DF26028FAB15C49939EC8D80B6D5D6B</vt:lpwstr>
  </property>
</Properties>
</file>